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65311" windowWidth="15015" windowHeight="8100" activeTab="2"/>
  </bookViews>
  <sheets>
    <sheet name="Доходы" sheetId="1" r:id="rId1"/>
    <sheet name="Расходы" sheetId="2" r:id="rId2"/>
    <sheet name="источники" sheetId="3" r:id="rId3"/>
    <sheet name="решение" sheetId="4" r:id="rId4"/>
  </sheets>
  <definedNames/>
  <calcPr fullCalcOnLoad="1"/>
</workbook>
</file>

<file path=xl/sharedStrings.xml><?xml version="1.0" encoding="utf-8"?>
<sst xmlns="http://schemas.openxmlformats.org/spreadsheetml/2006/main" count="244" uniqueCount="180">
  <si>
    <t xml:space="preserve">                                                                       МО «Заволжский сельсовет»                                                                                   </t>
  </si>
  <si>
    <t xml:space="preserve">                                                            </t>
  </si>
  <si>
    <t>Код бюджетной классификации РФ</t>
  </si>
  <si>
    <t>Наименование</t>
  </si>
  <si>
    <t>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</si>
  <si>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</si>
  <si>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</si>
  <si>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</si>
  <si>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Прочие неналоговые доходы бюджетов поселений</t>
  </si>
  <si>
    <t>Итого</t>
  </si>
  <si>
    <t>Верно:</t>
  </si>
  <si>
    <t xml:space="preserve">                                                                                    </t>
  </si>
  <si>
    <t xml:space="preserve">                                                                                                     </t>
  </si>
  <si>
    <t>Доходы-всего</t>
  </si>
  <si>
    <t>Налог на имущество физических лиц, взимаемых по ставке,  применяемой к объекту налогообложения расположенному в границах поселения.</t>
  </si>
  <si>
    <t>Невыясненные поступления, зачисленные в бюджет поселении.</t>
  </si>
  <si>
    <t>Дотация бюджетам поселении на выравнивание бюджетной обеспеченности</t>
  </si>
  <si>
    <t>Дотации бюджетам  поселении на поддержку мер по обеспечению сбалансированности бюджета</t>
  </si>
  <si>
    <t>Прочие субсидии бюджетам поселении</t>
  </si>
  <si>
    <t>Субвенции бюджетам поселении на осуществление первичного воинского учета на территории где отсутствует военные комиссариаты.</t>
  </si>
  <si>
    <t>000 0 00 00000 00 0000 000</t>
  </si>
  <si>
    <t>182 1 01 00000 00 0000 000</t>
  </si>
  <si>
    <t>182 105 03010 01 0000 110</t>
  </si>
  <si>
    <t>182 105 03020 01 0000 110</t>
  </si>
  <si>
    <t>Налоги на имущество</t>
  </si>
  <si>
    <t xml:space="preserve">182 1 06 00000 00 0000 110 </t>
  </si>
  <si>
    <t>182 106 01030 10 0000 110</t>
  </si>
  <si>
    <t>182 1 06 06013 10 1000 110</t>
  </si>
  <si>
    <t>182 106 0623 10 1000 110</t>
  </si>
  <si>
    <t>182 1 08 04020 01 1000 110</t>
  </si>
  <si>
    <t>182 1 09 04050 10 1000 110</t>
  </si>
  <si>
    <t>Доходы от использования имущества, находящегося в муниципальной собственности</t>
  </si>
  <si>
    <t>Доходы, получаемые в виде арендной платы за земли.</t>
  </si>
  <si>
    <t>Доходы от сдачи в аренду  имущества находящихся в ведении органов управления поселения (за исключением имущества АУ)</t>
  </si>
  <si>
    <t>Доходы от оказания платных услуг</t>
  </si>
  <si>
    <t>Прочие доходы от оказания платных услуг</t>
  </si>
  <si>
    <t>403 1 17 00000 00 0000 000</t>
  </si>
  <si>
    <t>403 1 17 01050 10 0000 180</t>
  </si>
  <si>
    <t>403 1 17 05050 10 0000 180</t>
  </si>
  <si>
    <t xml:space="preserve">Прочие неналоговые доходы </t>
  </si>
  <si>
    <t>Безвозмездные поступления</t>
  </si>
  <si>
    <t>403 2 00 00000 00 0000 000</t>
  </si>
  <si>
    <t>Межбюджетные трансферты</t>
  </si>
  <si>
    <t>Возврат остатков субсидий, субвенций и иных межбюджетных трансфертов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</si>
  <si>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
Земельный налог ( по обязательствам, возникшим до 01.01.2006)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</si>
  <si>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</si>
  <si>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Государстивенная пошлина за совершение нотариальных действий ОМСУ</t>
  </si>
  <si>
    <t>Задолженность и перерасчеты по отмененным налогам</t>
  </si>
  <si>
    <t>Приложение №1</t>
  </si>
  <si>
    <t xml:space="preserve">   </t>
  </si>
  <si>
    <t>к Решению Совета МО</t>
  </si>
  <si>
    <t xml:space="preserve">                                                           </t>
  </si>
  <si>
    <t>Распределение</t>
  </si>
  <si>
    <t xml:space="preserve">расходов местного бюджета по кодам ФКР, кодам ЭКР </t>
  </si>
  <si>
    <t xml:space="preserve">       Наименование </t>
  </si>
  <si>
    <t>показателя</t>
  </si>
  <si>
    <t>КОД</t>
  </si>
  <si>
    <t>ФКР</t>
  </si>
  <si>
    <t>ЭКР</t>
  </si>
  <si>
    <t>Сумма</t>
  </si>
  <si>
    <t xml:space="preserve">РАСХОДЫ </t>
  </si>
  <si>
    <t>Функционирование высшего должностного лица субъекта РФ и органа местного самоуправления</t>
  </si>
  <si>
    <t xml:space="preserve">Оплата труда и начисление на оплату труда </t>
  </si>
  <si>
    <t>Заработная плата</t>
  </si>
  <si>
    <t>Начисления на оплату труда</t>
  </si>
  <si>
    <t>Другие общегосударственные вопросы</t>
  </si>
  <si>
    <t xml:space="preserve">Прочие выплаты </t>
  </si>
  <si>
    <t>Приобретение услуг</t>
  </si>
  <si>
    <t>Услуги связи</t>
  </si>
  <si>
    <t>Транспортные расходы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</si>
  <si>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</si>
  <si>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</si>
  <si>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</si>
  <si>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</si>
  <si>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материальных запасов</t>
  </si>
  <si>
    <t xml:space="preserve">Национальная оборона </t>
  </si>
  <si>
    <t xml:space="preserve">Оплата труда </t>
  </si>
  <si>
    <t xml:space="preserve">Начисление на оплату труда </t>
  </si>
  <si>
    <t xml:space="preserve"> </t>
  </si>
  <si>
    <t xml:space="preserve">Обеспечение противопожарной безопасности </t>
  </si>
  <si>
    <t>Коммунальное хозяйство</t>
  </si>
  <si>
    <t>Коммунальные услуги - уличное освещение</t>
  </si>
  <si>
    <t>Содержание уличного освещения</t>
  </si>
  <si>
    <t>Культура</t>
  </si>
  <si>
    <t xml:space="preserve">Заработная плата </t>
  </si>
  <si>
    <t>Прочие выплаты</t>
  </si>
  <si>
    <t xml:space="preserve">Услуги связи </t>
  </si>
  <si>
    <t>Транспортные услуги</t>
  </si>
  <si>
    <t xml:space="preserve">Услуги по содержанию имущества </t>
  </si>
  <si>
    <t>СОЦИАЛЬНАЯ ПОЛИТИКА</t>
  </si>
  <si>
    <t xml:space="preserve">Пенсионное обеспечение </t>
  </si>
  <si>
    <t>Пенсии, пособия, выплачиваемые организациями сектора государственного управления</t>
  </si>
  <si>
    <t xml:space="preserve">Всего расходов </t>
  </si>
  <si>
    <t>Дефицит 5%</t>
  </si>
  <si>
    <t xml:space="preserve">Верно   </t>
  </si>
  <si>
    <t xml:space="preserve">                                                                                                                         </t>
  </si>
  <si>
    <t>Национальная безопасность и правоохранительная деятельность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</si>
  <si>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поселения</t>
  </si>
  <si>
    <t xml:space="preserve">                                                                </t>
  </si>
  <si>
    <r>
      <t xml:space="preserve">             </t>
    </r>
    <r>
      <rPr>
        <b/>
        <sz val="14"/>
        <color indexed="8"/>
        <rFont val="Times New Roman"/>
        <family val="1"/>
      </rPr>
      <t>СОВЕТ МУНИЦИПАЛЬНОГО ОБРАЗОВАНИЯ</t>
    </r>
  </si>
  <si>
    <t xml:space="preserve">                         «ЗАВОЛЖСКИЙ СЕЛЬСОВЕТ»</t>
  </si>
  <si>
    <t xml:space="preserve"> ХАРАБАЛИНСКОГО РАЙОНА АСТРАХАНСКОЙ ОБЛАСТИ</t>
  </si>
  <si>
    <t xml:space="preserve">                                 ЧЕТВЕРТОГО СОЗЫВА </t>
  </si>
  <si>
    <t>РЕШЕНИЕ СОВЕТА № 49</t>
  </si>
  <si>
    <r>
      <t xml:space="preserve">от 15 сентября 2011 года    </t>
    </r>
    <r>
      <rPr>
        <b/>
        <sz val="14"/>
        <color indexed="8"/>
        <rFont val="Times New Roman"/>
        <family val="1"/>
      </rPr>
      <t xml:space="preserve">                                               </t>
    </r>
    <r>
      <rPr>
        <b/>
        <u val="single"/>
        <sz val="14"/>
        <color indexed="8"/>
        <rFont val="Times New Roman"/>
        <family val="1"/>
      </rPr>
      <t>с.Заволжское</t>
    </r>
  </si>
  <si>
    <t>«О внесении изменений и</t>
  </si>
  <si>
    <t xml:space="preserve"> дополнений  в    решение </t>
  </si>
  <si>
    <t xml:space="preserve">№ 100  «О    бюджете    МО </t>
  </si>
  <si>
    <t xml:space="preserve">«Заволжский   сельсовет»  </t>
  </si>
  <si>
    <t xml:space="preserve">Совета от 15 декабря 2010г. </t>
  </si>
  <si>
    <t>Источники финансирования дефицита бюджета</t>
  </si>
  <si>
    <t>Код бюджетной классификации</t>
  </si>
  <si>
    <t>Всего -источники финансирования дефицита бюджета</t>
  </si>
  <si>
    <t>Увеличение прочих остатков денежных                                                                   средств бюджетов поселений</t>
  </si>
  <si>
    <t>403 01 05 02 01 10 0000 510</t>
  </si>
  <si>
    <t>Уменьшение прочих остатков денежных средств местных бюджетов</t>
  </si>
  <si>
    <t>403 01 05 02 01 10 0000 610</t>
  </si>
  <si>
    <t>ВЕРНО:</t>
  </si>
  <si>
    <t xml:space="preserve">403 00 00 00 00 10 0000 000 </t>
  </si>
  <si>
    <t>2013 г.</t>
  </si>
  <si>
    <t>тыс.руб.</t>
  </si>
  <si>
    <t>плановые назначения на 2012г.</t>
  </si>
  <si>
    <t>плановые назначения на 2013г.</t>
  </si>
  <si>
    <t>плановые назначения на 2013г</t>
  </si>
  <si>
    <t>плановые назначения на 2014г</t>
  </si>
  <si>
    <t>плановые назначения на 2012г</t>
  </si>
  <si>
    <t>Территориальное планирование</t>
  </si>
  <si>
    <t>Увеличение стоимости МЗ</t>
  </si>
  <si>
    <t>Увеличение стоимости ОС</t>
  </si>
  <si>
    <t>Увеличение стоимости  МЗ</t>
  </si>
  <si>
    <t xml:space="preserve">                                                                                                                  </t>
  </si>
  <si>
    <t>Защита населения и территории от ЧС природного и техногенного характера, граждданская оборона</t>
  </si>
  <si>
    <t>Доходы местного бюджета на 2012год и плановый период 2013 и2014 г.г.</t>
  </si>
  <si>
    <t>182 1 05 00000 00 0000 000</t>
  </si>
  <si>
    <t>Приложение №2</t>
  </si>
  <si>
    <t>содержание дорог поселения</t>
  </si>
  <si>
    <t>Приложение №3</t>
  </si>
  <si>
    <t>"Заволжский сельсовет"</t>
  </si>
  <si>
    <t>Транспорт</t>
  </si>
  <si>
    <t>Благоустройство территории</t>
  </si>
  <si>
    <t>плановые назначения на 2014г.</t>
  </si>
  <si>
    <t xml:space="preserve"> муниципального образования «Заволжский сельсовет»</t>
  </si>
  <si>
    <t>403 08 01 4409900 001</t>
  </si>
  <si>
    <t>403 10 01 4910100 000</t>
  </si>
  <si>
    <t>403 10 01 4910100 005</t>
  </si>
  <si>
    <t>2012г.</t>
  </si>
  <si>
    <t>2014 г.</t>
  </si>
  <si>
    <t>Налоговые и неналоговые доходы местного бюджета (собственные)</t>
  </si>
  <si>
    <t>403 01 02 0020300 900</t>
  </si>
  <si>
    <t>403 01 02 0020300 900</t>
  </si>
  <si>
    <t>403 01 13 0020400 900</t>
  </si>
  <si>
    <t>403 02 03 0013600 900</t>
  </si>
  <si>
    <t>403 03 10 2026700 900</t>
  </si>
  <si>
    <t>403 05 03 6000100 900</t>
  </si>
  <si>
    <t>403 05 03 6000200 900</t>
  </si>
  <si>
    <t>182 1 01 02010 01 0000 110</t>
  </si>
  <si>
    <t>403 202 01001 10 0000 151</t>
  </si>
  <si>
    <t>403 202 01003 10 0000 151</t>
  </si>
  <si>
    <t>403 2 02 02999 10 000 151</t>
  </si>
  <si>
    <t>403 2 02 03015 10 0000 151</t>
  </si>
  <si>
    <t>403 2 02 04012 10 0000 151</t>
  </si>
  <si>
    <t>403 2 19 05000 10 0000 151</t>
  </si>
  <si>
    <t xml:space="preserve">403 1 13 02995 10 1000 130 </t>
  </si>
  <si>
    <t>403 1 13 00000 00 0000 000</t>
  </si>
  <si>
    <t>403 1 11 05035 10 1000 120</t>
  </si>
  <si>
    <t>403 1 11 05013 10 1000 120</t>
  </si>
  <si>
    <t>403 1 11 00000 10 0000 120</t>
  </si>
  <si>
    <t>403 03 09 2180100 900</t>
  </si>
  <si>
    <t>403 03 09 5201504 900</t>
  </si>
  <si>
    <t>403 04 08 3400702 900</t>
  </si>
  <si>
    <t>403 05 03 6000400 900</t>
  </si>
  <si>
    <t>403 05 03 6000500 900</t>
  </si>
  <si>
    <t>403 05 03 5201508 900</t>
  </si>
  <si>
    <t>Услуги, работы по содержанию имущества за счет субсидий</t>
  </si>
  <si>
    <t>Прочие услуги  за счет субсидий</t>
  </si>
  <si>
    <t>Поддержка дорожного хозяйства</t>
  </si>
  <si>
    <t>403 04 09 3150201 900</t>
  </si>
  <si>
    <t>от 14 марта 2012г.№ 15</t>
  </si>
  <si>
    <t>от  14 марта 2012г. №15</t>
  </si>
  <si>
    <t>от  14 марта 2012г.№15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</si>
</sst>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0.000"/>
  </numFmts>
  <fonts count="28"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/>
      <bottom style="medium"/>
    </border>
    <border>
      <left style="medium">
        <color indexed="8"/>
      </left>
      <right/>
      <top/>
      <bottom/>
    </border>
    <border>
      <left/>
      <right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 inden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 indent="1"/>
    </xf>
    <xf numFmtId="3" fontId="2" fillId="0" borderId="17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left" wrapText="1" inden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2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wrapText="1"/>
    </xf>
    <xf numFmtId="0" fontId="2" fillId="0" borderId="17" xfId="0" applyFont="1" applyBorder="1" applyAlignment="1">
      <alignment horizontal="left" wrapText="1" inden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64" fontId="2" fillId="0" borderId="17" xfId="58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0" borderId="13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wrapText="1"/>
    </xf>
    <xf numFmtId="0" fontId="2" fillId="0" borderId="0" xfId="0" applyFont="1" applyAlignment="1">
      <alignment horizontal="left" indent="4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wrapText="1"/>
    </xf>
    <xf numFmtId="0" fontId="1" fillId="0" borderId="0" xfId="0" applyFont="1" applyAlignment="1">
      <alignment/>
    </xf>
    <xf numFmtId="165" fontId="3" fillId="0" borderId="1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166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  <xf numFmtId="43" fontId="2" fillId="0" borderId="18" xfId="0" applyNumberFormat="1" applyFont="1" applyBorder="1" applyAlignment="1">
      <alignment horizontal="center" wrapText="1"/>
    </xf>
    <xf numFmtId="43" fontId="2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3" fontId="2" fillId="0" borderId="30" xfId="0" applyNumberFormat="1" applyFont="1" applyBorder="1" applyAlignment="1">
      <alignment horizontal="center" wrapText="1"/>
    </xf>
    <xf numFmtId="43" fontId="2" fillId="0" borderId="16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zoomScalePageLayoutView="0" workbookViewId="0" topLeftCell="A1">
      <selection activeCell="B8" sqref="B8:B9"/>
    </sheetView>
  </sheetViews>
  <sheetFormatPr defaultColWidth="9.33203125" defaultRowHeight="11.25"/>
  <cols>
    <col min="1" max="1" width="3.16015625" style="1" customWidth="1"/>
    <col min="2" max="2" width="29.83203125" style="1" customWidth="1"/>
    <col min="3" max="3" width="44.5" style="1" customWidth="1"/>
    <col min="4" max="4" width="12.66015625" style="1" customWidth="1"/>
    <col min="5" max="5" width="13.16015625" style="1" customWidth="1"/>
    <col min="6" max="6" width="15" style="1" customWidth="1"/>
    <col min="7" max="16384" width="9.33203125" style="1" customWidth="1"/>
  </cols>
  <sheetData>
    <row r="2" spans="2:6" ht="15">
      <c r="B2" s="2" t="s">
        <v>11</v>
      </c>
      <c r="E2" s="121" t="s">
        <v>48</v>
      </c>
      <c r="F2" s="121"/>
    </row>
    <row r="3" spans="2:6" ht="15">
      <c r="B3" s="2"/>
      <c r="E3" s="121" t="s">
        <v>50</v>
      </c>
      <c r="F3" s="121"/>
    </row>
    <row r="4" spans="2:6" ht="15">
      <c r="B4" s="2" t="s">
        <v>0</v>
      </c>
      <c r="C4" s="90" t="s">
        <v>49</v>
      </c>
      <c r="E4" s="121" t="s">
        <v>137</v>
      </c>
      <c r="F4" s="121"/>
    </row>
    <row r="5" spans="3:6" ht="15">
      <c r="C5" s="2" t="s">
        <v>51</v>
      </c>
      <c r="D5" s="2" t="s">
        <v>1</v>
      </c>
      <c r="E5" s="121" t="s">
        <v>177</v>
      </c>
      <c r="F5" s="121"/>
    </row>
    <row r="6" spans="1:5" ht="19.5" customHeight="1">
      <c r="A6" s="83" t="s">
        <v>132</v>
      </c>
      <c r="B6" s="83"/>
      <c r="C6" s="83"/>
      <c r="D6" s="83"/>
      <c r="E6" s="83"/>
    </row>
    <row r="7" spans="2:6" ht="15.75" thickBot="1">
      <c r="B7" s="3" t="s">
        <v>130</v>
      </c>
      <c r="F7" s="1" t="s">
        <v>120</v>
      </c>
    </row>
    <row r="8" spans="2:6" ht="15.75" customHeight="1">
      <c r="B8" s="106" t="s">
        <v>2</v>
      </c>
      <c r="C8" s="106" t="s">
        <v>3</v>
      </c>
      <c r="D8" s="104" t="s">
        <v>125</v>
      </c>
      <c r="E8" s="104" t="s">
        <v>123</v>
      </c>
      <c r="F8" s="104" t="s">
        <v>124</v>
      </c>
    </row>
    <row r="9" spans="2:6" ht="59.25" customHeight="1" thickBot="1">
      <c r="B9" s="107"/>
      <c r="C9" s="107"/>
      <c r="D9" s="105"/>
      <c r="E9" s="105"/>
      <c r="F9" s="105"/>
    </row>
    <row r="10" spans="2:6" s="67" customFormat="1" ht="15.75" thickBot="1">
      <c r="B10" s="33"/>
      <c r="C10" s="33" t="s">
        <v>4</v>
      </c>
      <c r="D10" s="33"/>
      <c r="E10" s="33"/>
      <c r="F10" s="55"/>
    </row>
    <row r="11" spans="2:6" s="67" customFormat="1" ht="24.75" customHeight="1" thickBot="1">
      <c r="B11" s="33"/>
      <c r="C11" s="69" t="s">
        <v>13</v>
      </c>
      <c r="D11" s="55">
        <f>SUM(D12+D32)</f>
        <v>3738.738</v>
      </c>
      <c r="E11" s="55">
        <f>SUM(E12+E32+E27)</f>
        <v>3445.49</v>
      </c>
      <c r="F11" s="55">
        <f>SUM(F12+F32+F27)</f>
        <v>3452.99</v>
      </c>
    </row>
    <row r="12" spans="2:6" s="67" customFormat="1" ht="30.75" customHeight="1" thickBot="1">
      <c r="B12" s="33" t="s">
        <v>20</v>
      </c>
      <c r="C12" s="68" t="s">
        <v>147</v>
      </c>
      <c r="D12" s="33">
        <f>SUM(D13+D15+D18+D22+D23+D24+D27+D29)</f>
        <v>883</v>
      </c>
      <c r="E12" s="33">
        <f>SUM(E13+E15+E18+E22+E23+E24+E27+E29)</f>
        <v>540</v>
      </c>
      <c r="F12" s="55">
        <f>SUM(F13+F15+F18+F22+F23+F24+F27+F29)</f>
        <v>545</v>
      </c>
    </row>
    <row r="13" spans="2:6" s="67" customFormat="1" ht="27.75" customHeight="1" thickBot="1">
      <c r="B13" s="33" t="s">
        <v>21</v>
      </c>
      <c r="C13" s="68" t="s">
        <v>5</v>
      </c>
      <c r="D13" s="33">
        <f>SUM(D14:D14)</f>
        <v>210</v>
      </c>
      <c r="E13" s="55">
        <f>SUM(E14)</f>
        <v>210</v>
      </c>
      <c r="F13" s="55">
        <f>SUM(F14)</f>
        <v>210</v>
      </c>
    </row>
    <row r="14" spans="2:6" ht="149.25" customHeight="1" thickBot="1">
      <c r="B14" s="6" t="s">
        <v>155</v>
      </c>
      <c r="C14" s="8" t="s">
        <v>45</v>
      </c>
      <c r="D14" s="6">
        <v>210</v>
      </c>
      <c r="E14" s="6">
        <v>210</v>
      </c>
      <c r="F14" s="17">
        <v>210</v>
      </c>
    </row>
    <row r="15" spans="2:6" s="67" customFormat="1" ht="23.25" customHeight="1" thickBot="1">
      <c r="B15" s="71" t="s">
        <v>133</v>
      </c>
      <c r="C15" s="72" t="s">
        <v>6</v>
      </c>
      <c r="D15" s="33">
        <f>SUM(D16:D17)</f>
        <v>40</v>
      </c>
      <c r="E15" s="33">
        <f>SUM(E16:E17)</f>
        <v>40</v>
      </c>
      <c r="F15" s="55">
        <f>SUM(F16:F17)</f>
        <v>40</v>
      </c>
    </row>
    <row r="16" spans="2:6" ht="21" customHeight="1" thickBot="1">
      <c r="B16" s="6" t="s">
        <v>22</v>
      </c>
      <c r="C16" s="15" t="s">
        <v>7</v>
      </c>
      <c r="D16" s="10">
        <v>40</v>
      </c>
      <c r="E16" s="6">
        <v>40</v>
      </c>
      <c r="F16" s="17">
        <v>40</v>
      </c>
    </row>
    <row r="17" spans="2:6" ht="18" customHeight="1" thickBot="1">
      <c r="B17" s="6" t="s">
        <v>23</v>
      </c>
      <c r="C17" s="15" t="s">
        <v>7</v>
      </c>
      <c r="D17" s="10"/>
      <c r="E17" s="9"/>
      <c r="F17" s="17"/>
    </row>
    <row r="18" spans="2:6" s="67" customFormat="1" ht="28.5" customHeight="1" thickBot="1">
      <c r="B18" s="33" t="s">
        <v>25</v>
      </c>
      <c r="C18" s="70" t="s">
        <v>24</v>
      </c>
      <c r="D18" s="63">
        <f>SUM(D19:D21)</f>
        <v>40</v>
      </c>
      <c r="E18" s="55">
        <f>SUM(E19:E21)</f>
        <v>40</v>
      </c>
      <c r="F18" s="55">
        <f>SUM(F19:F21)</f>
        <v>40</v>
      </c>
    </row>
    <row r="19" spans="2:6" ht="60" customHeight="1" thickBot="1">
      <c r="B19" s="6" t="s">
        <v>26</v>
      </c>
      <c r="C19" s="8" t="s">
        <v>14</v>
      </c>
      <c r="D19" s="14">
        <v>10</v>
      </c>
      <c r="E19" s="10">
        <v>10</v>
      </c>
      <c r="F19" s="17">
        <v>10</v>
      </c>
    </row>
    <row r="20" spans="2:6" ht="36" customHeight="1" thickBot="1">
      <c r="B20" s="66" t="s">
        <v>27</v>
      </c>
      <c r="C20" s="18" t="s">
        <v>44</v>
      </c>
      <c r="D20" s="14">
        <v>10</v>
      </c>
      <c r="E20" s="14">
        <v>10</v>
      </c>
      <c r="F20" s="14">
        <v>10</v>
      </c>
    </row>
    <row r="21" spans="2:6" ht="48.75" customHeight="1" thickBot="1">
      <c r="B21" s="9" t="s">
        <v>28</v>
      </c>
      <c r="C21" s="11" t="s">
        <v>97</v>
      </c>
      <c r="D21" s="12">
        <v>20</v>
      </c>
      <c r="E21" s="6">
        <v>20</v>
      </c>
      <c r="F21" s="17">
        <v>20</v>
      </c>
    </row>
    <row r="22" spans="2:6" ht="31.5" customHeight="1" thickBot="1">
      <c r="B22" s="17" t="s">
        <v>29</v>
      </c>
      <c r="C22" s="18" t="s">
        <v>46</v>
      </c>
      <c r="D22" s="21">
        <v>7</v>
      </c>
      <c r="E22" s="6">
        <v>10</v>
      </c>
      <c r="F22" s="17">
        <v>10</v>
      </c>
    </row>
    <row r="23" spans="2:6" ht="31.5" customHeight="1" thickBot="1">
      <c r="B23" s="17" t="s">
        <v>30</v>
      </c>
      <c r="C23" s="18" t="s">
        <v>47</v>
      </c>
      <c r="D23" s="14"/>
      <c r="E23" s="16"/>
      <c r="F23" s="17"/>
    </row>
    <row r="24" spans="2:6" s="67" customFormat="1" ht="45.75" customHeight="1" thickBot="1">
      <c r="B24" s="55" t="s">
        <v>166</v>
      </c>
      <c r="C24" s="54" t="s">
        <v>31</v>
      </c>
      <c r="D24" s="59">
        <f>SUM(D25:D26)</f>
        <v>505</v>
      </c>
      <c r="E24" s="52">
        <f>SUM(E25:E26)</f>
        <v>178</v>
      </c>
      <c r="F24" s="52">
        <f>SUM(F25:F26)</f>
        <v>178</v>
      </c>
    </row>
    <row r="25" spans="2:6" ht="36" customHeight="1" thickBot="1">
      <c r="B25" s="9" t="s">
        <v>165</v>
      </c>
      <c r="C25" s="18" t="s">
        <v>32</v>
      </c>
      <c r="D25" s="19">
        <v>176</v>
      </c>
      <c r="E25" s="12">
        <v>176</v>
      </c>
      <c r="F25" s="14">
        <v>176</v>
      </c>
    </row>
    <row r="26" spans="2:6" ht="61.5" customHeight="1" thickBot="1">
      <c r="B26" s="17" t="s">
        <v>164</v>
      </c>
      <c r="C26" s="8" t="s">
        <v>33</v>
      </c>
      <c r="D26" s="13">
        <v>329</v>
      </c>
      <c r="E26" s="13">
        <v>2</v>
      </c>
      <c r="F26" s="14">
        <v>2</v>
      </c>
    </row>
    <row r="27" spans="2:6" ht="27.75" customHeight="1" thickBot="1">
      <c r="B27" s="17" t="s">
        <v>163</v>
      </c>
      <c r="C27" s="18" t="s">
        <v>34</v>
      </c>
      <c r="D27" s="14">
        <f>SUM(D28)</f>
        <v>18</v>
      </c>
      <c r="E27" s="14">
        <f>SUM(E28)</f>
        <v>18</v>
      </c>
      <c r="F27" s="14">
        <f>SUM(F28)</f>
        <v>18</v>
      </c>
    </row>
    <row r="28" spans="2:6" ht="29.25" customHeight="1" thickBot="1">
      <c r="B28" s="17" t="s">
        <v>162</v>
      </c>
      <c r="C28" s="18" t="s">
        <v>35</v>
      </c>
      <c r="D28" s="14">
        <v>18</v>
      </c>
      <c r="E28" s="21">
        <v>18</v>
      </c>
      <c r="F28" s="14">
        <v>18</v>
      </c>
    </row>
    <row r="29" spans="2:6" s="67" customFormat="1" ht="31.5" customHeight="1" thickBot="1">
      <c r="B29" s="55" t="s">
        <v>36</v>
      </c>
      <c r="C29" s="54" t="s">
        <v>39</v>
      </c>
      <c r="D29" s="52">
        <f>SUM(D30:D31)</f>
        <v>63</v>
      </c>
      <c r="E29" s="52">
        <f>SUM(E30:E31)</f>
        <v>44</v>
      </c>
      <c r="F29" s="52">
        <f>SUM(F30:F31)</f>
        <v>49</v>
      </c>
    </row>
    <row r="30" spans="2:6" ht="30.75" customHeight="1" thickBot="1">
      <c r="B30" s="9" t="s">
        <v>37</v>
      </c>
      <c r="C30" s="18" t="s">
        <v>15</v>
      </c>
      <c r="D30" s="21"/>
      <c r="E30" s="13"/>
      <c r="F30" s="14"/>
    </row>
    <row r="31" spans="2:6" ht="30.75" customHeight="1" thickBot="1">
      <c r="B31" s="17" t="s">
        <v>38</v>
      </c>
      <c r="C31" s="18" t="s">
        <v>8</v>
      </c>
      <c r="D31" s="14">
        <v>63</v>
      </c>
      <c r="E31" s="14">
        <v>44</v>
      </c>
      <c r="F31" s="14">
        <v>49</v>
      </c>
    </row>
    <row r="32" spans="2:6" s="67" customFormat="1" ht="29.25" customHeight="1" thickBot="1">
      <c r="B32" s="56" t="s">
        <v>41</v>
      </c>
      <c r="C32" s="54" t="s">
        <v>40</v>
      </c>
      <c r="D32" s="52">
        <f>SUM(D33:D37)</f>
        <v>2855.738</v>
      </c>
      <c r="E32" s="61">
        <f>SUM(E33:E37)</f>
        <v>2887.49</v>
      </c>
      <c r="F32" s="61">
        <f>SUM(F33:F37)</f>
        <v>2889.99</v>
      </c>
    </row>
    <row r="33" spans="2:6" ht="32.25" customHeight="1" thickBot="1">
      <c r="B33" s="22" t="s">
        <v>156</v>
      </c>
      <c r="C33" s="18" t="s">
        <v>16</v>
      </c>
      <c r="D33" s="73">
        <v>916.99</v>
      </c>
      <c r="E33" s="13">
        <v>916.99</v>
      </c>
      <c r="F33" s="14">
        <v>916.99</v>
      </c>
    </row>
    <row r="34" spans="2:6" ht="46.5" customHeight="1" thickBot="1">
      <c r="B34" s="22" t="s">
        <v>157</v>
      </c>
      <c r="C34" s="18" t="s">
        <v>17</v>
      </c>
      <c r="D34" s="23">
        <v>1670</v>
      </c>
      <c r="E34" s="25">
        <v>1838</v>
      </c>
      <c r="F34" s="24">
        <v>1838</v>
      </c>
    </row>
    <row r="35" spans="2:6" ht="16.5" customHeight="1" thickBot="1">
      <c r="B35" s="17" t="s">
        <v>158</v>
      </c>
      <c r="C35" s="18" t="s">
        <v>18</v>
      </c>
      <c r="D35" s="26">
        <v>142</v>
      </c>
      <c r="E35" s="26"/>
      <c r="F35" s="26"/>
    </row>
    <row r="36" spans="2:6" ht="59.25" customHeight="1" thickBot="1">
      <c r="B36" s="6" t="s">
        <v>159</v>
      </c>
      <c r="C36" s="18" t="s">
        <v>19</v>
      </c>
      <c r="D36" s="27">
        <v>126.748</v>
      </c>
      <c r="E36" s="65">
        <v>132.5</v>
      </c>
      <c r="F36" s="26">
        <v>135</v>
      </c>
    </row>
    <row r="37" spans="2:6" ht="32.25" customHeight="1" thickBot="1">
      <c r="B37" s="9" t="s">
        <v>160</v>
      </c>
      <c r="C37" s="18" t="s">
        <v>42</v>
      </c>
      <c r="D37" s="14"/>
      <c r="E37" s="14"/>
      <c r="F37" s="14"/>
    </row>
    <row r="38" spans="2:6" ht="31.5" customHeight="1" thickBot="1">
      <c r="B38" s="17" t="s">
        <v>161</v>
      </c>
      <c r="C38" s="28" t="s">
        <v>43</v>
      </c>
      <c r="D38" s="14"/>
      <c r="E38" s="14"/>
      <c r="F38" s="14"/>
    </row>
    <row r="39" spans="2:6" ht="24.75" customHeight="1" thickBot="1">
      <c r="B39" s="29"/>
      <c r="C39" s="18" t="s">
        <v>9</v>
      </c>
      <c r="D39" s="94">
        <f>SUM(D12+D32)</f>
        <v>3738.738</v>
      </c>
      <c r="E39" s="14">
        <f>SUM(E11+E38)</f>
        <v>3445.49</v>
      </c>
      <c r="F39" s="14">
        <f>SUM(F11+F38)</f>
        <v>3452.99</v>
      </c>
    </row>
    <row r="40" ht="15">
      <c r="B40" s="2"/>
    </row>
    <row r="41" ht="15">
      <c r="B41" s="30" t="s">
        <v>10</v>
      </c>
    </row>
    <row r="42" ht="15">
      <c r="B42" s="30"/>
    </row>
    <row r="43" ht="15">
      <c r="B43" s="30"/>
    </row>
    <row r="44" ht="15">
      <c r="B44" s="30" t="s">
        <v>11</v>
      </c>
    </row>
    <row r="45" ht="15">
      <c r="B45" s="30" t="s">
        <v>12</v>
      </c>
    </row>
  </sheetData>
  <sheetProtection/>
  <mergeCells count="9">
    <mergeCell ref="D8:D9"/>
    <mergeCell ref="B8:B9"/>
    <mergeCell ref="C8:C9"/>
    <mergeCell ref="E2:F2"/>
    <mergeCell ref="E3:F3"/>
    <mergeCell ref="E4:F4"/>
    <mergeCell ref="E5:F5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39.5" style="0" customWidth="1"/>
    <col min="2" max="2" width="27.33203125" style="0" customWidth="1"/>
    <col min="3" max="3" width="8" style="0" customWidth="1"/>
    <col min="4" max="4" width="14.5" style="0" customWidth="1"/>
    <col min="5" max="6" width="14.66015625" style="0" customWidth="1"/>
  </cols>
  <sheetData>
    <row r="2" spans="5:6" ht="15.75" customHeight="1">
      <c r="E2" s="121" t="s">
        <v>134</v>
      </c>
      <c r="F2" s="121"/>
    </row>
    <row r="3" spans="5:6" ht="16.5" customHeight="1">
      <c r="E3" s="121" t="s">
        <v>50</v>
      </c>
      <c r="F3" s="121"/>
    </row>
    <row r="4" spans="5:6" ht="18" customHeight="1">
      <c r="E4" s="121" t="s">
        <v>137</v>
      </c>
      <c r="F4" s="121"/>
    </row>
    <row r="5" spans="5:6" ht="18" customHeight="1">
      <c r="E5" s="121" t="s">
        <v>178</v>
      </c>
      <c r="F5" s="121"/>
    </row>
    <row r="6" spans="1:4" ht="18.75">
      <c r="A6" s="108" t="s">
        <v>52</v>
      </c>
      <c r="B6" s="108"/>
      <c r="C6" s="108"/>
      <c r="D6" s="108"/>
    </row>
    <row r="7" spans="1:4" ht="18.75">
      <c r="A7" s="108" t="s">
        <v>53</v>
      </c>
      <c r="B7" s="108"/>
      <c r="C7" s="108"/>
      <c r="D7" s="108"/>
    </row>
    <row r="8" spans="1:6" ht="16.5" thickBot="1">
      <c r="A8" s="32" t="s">
        <v>95</v>
      </c>
      <c r="E8" s="2"/>
      <c r="F8" s="2" t="s">
        <v>120</v>
      </c>
    </row>
    <row r="9" spans="1:8" ht="30.75" customHeight="1">
      <c r="A9" s="22" t="s">
        <v>54</v>
      </c>
      <c r="B9" s="22" t="s">
        <v>56</v>
      </c>
      <c r="C9" s="22" t="s">
        <v>56</v>
      </c>
      <c r="D9" s="109" t="s">
        <v>59</v>
      </c>
      <c r="E9" s="110"/>
      <c r="F9" s="111"/>
      <c r="H9" s="40"/>
    </row>
    <row r="10" spans="1:6" ht="17.25" customHeight="1" thickBot="1">
      <c r="A10" s="6" t="s">
        <v>55</v>
      </c>
      <c r="B10" s="6" t="s">
        <v>57</v>
      </c>
      <c r="C10" s="6" t="s">
        <v>58</v>
      </c>
      <c r="D10" s="112"/>
      <c r="E10" s="113"/>
      <c r="F10" s="114"/>
    </row>
    <row r="11" spans="1:6" ht="45.75" customHeight="1" thickBot="1">
      <c r="A11" s="33" t="s">
        <v>60</v>
      </c>
      <c r="B11" s="6"/>
      <c r="C11" s="6"/>
      <c r="D11" s="6" t="s">
        <v>121</v>
      </c>
      <c r="E11" s="6" t="s">
        <v>122</v>
      </c>
      <c r="F11" s="17" t="s">
        <v>140</v>
      </c>
    </row>
    <row r="12" spans="1:6" ht="30" customHeight="1" thickBot="1">
      <c r="A12" s="33" t="s">
        <v>61</v>
      </c>
      <c r="B12" s="33"/>
      <c r="C12" s="51">
        <v>0</v>
      </c>
      <c r="D12" s="51">
        <f>SUM(D13)</f>
        <v>358</v>
      </c>
      <c r="E12" s="51">
        <f>SUM(E13)</f>
        <v>358</v>
      </c>
      <c r="F12" s="52">
        <f>SUM(F13)</f>
        <v>358</v>
      </c>
    </row>
    <row r="13" spans="1:6" ht="31.5" customHeight="1" thickBot="1">
      <c r="A13" s="6" t="s">
        <v>62</v>
      </c>
      <c r="B13" s="6" t="s">
        <v>148</v>
      </c>
      <c r="C13" s="12">
        <v>210</v>
      </c>
      <c r="D13" s="12">
        <f>SUM(D14:D15)</f>
        <v>358</v>
      </c>
      <c r="E13" s="12">
        <f>SUM(E14:E15)</f>
        <v>358</v>
      </c>
      <c r="F13" s="14">
        <f>SUM(F14:F15)</f>
        <v>358</v>
      </c>
    </row>
    <row r="14" spans="1:6" ht="19.5" customHeight="1" thickBot="1">
      <c r="A14" s="6" t="s">
        <v>63</v>
      </c>
      <c r="B14" s="6" t="s">
        <v>149</v>
      </c>
      <c r="C14" s="6">
        <v>211</v>
      </c>
      <c r="D14" s="6">
        <v>267</v>
      </c>
      <c r="E14" s="7">
        <v>267</v>
      </c>
      <c r="F14" s="7">
        <v>267</v>
      </c>
    </row>
    <row r="15" spans="1:6" ht="19.5" customHeight="1" thickBot="1">
      <c r="A15" s="4" t="s">
        <v>64</v>
      </c>
      <c r="B15" s="4" t="s">
        <v>148</v>
      </c>
      <c r="C15" s="4">
        <v>213</v>
      </c>
      <c r="D15" s="4">
        <v>91</v>
      </c>
      <c r="E15" s="4">
        <v>91</v>
      </c>
      <c r="F15" s="4">
        <v>91</v>
      </c>
    </row>
    <row r="16" spans="1:6" ht="28.5" customHeight="1" thickBot="1">
      <c r="A16" s="42" t="s">
        <v>65</v>
      </c>
      <c r="B16" s="42"/>
      <c r="C16" s="42">
        <v>0</v>
      </c>
      <c r="D16" s="53">
        <f>SUM(D17:D27)</f>
        <v>1359</v>
      </c>
      <c r="E16" s="53">
        <f>SUM(E17:E27)</f>
        <v>1320.99</v>
      </c>
      <c r="F16" s="53">
        <f>SUM(F17:F27)</f>
        <v>1326.29</v>
      </c>
    </row>
    <row r="17" spans="1:6" ht="19.5" customHeight="1" thickBot="1">
      <c r="A17" s="17" t="s">
        <v>63</v>
      </c>
      <c r="B17" s="17" t="s">
        <v>150</v>
      </c>
      <c r="C17" s="17">
        <v>211</v>
      </c>
      <c r="D17" s="48">
        <v>710</v>
      </c>
      <c r="E17" s="17">
        <v>670</v>
      </c>
      <c r="F17" s="17">
        <v>670</v>
      </c>
    </row>
    <row r="18" spans="1:6" ht="19.5" customHeight="1" thickBot="1">
      <c r="A18" s="6" t="s">
        <v>66</v>
      </c>
      <c r="B18" s="6" t="s">
        <v>150</v>
      </c>
      <c r="C18" s="12">
        <v>212</v>
      </c>
      <c r="D18" s="12">
        <v>1</v>
      </c>
      <c r="E18" s="20">
        <v>1</v>
      </c>
      <c r="F18" s="20">
        <v>1</v>
      </c>
    </row>
    <row r="19" spans="1:6" ht="18.75" customHeight="1" thickBot="1">
      <c r="A19" s="6" t="s">
        <v>64</v>
      </c>
      <c r="B19" s="6" t="s">
        <v>150</v>
      </c>
      <c r="C19" s="6">
        <v>213</v>
      </c>
      <c r="D19" s="6">
        <v>243</v>
      </c>
      <c r="E19" s="7">
        <v>229</v>
      </c>
      <c r="F19" s="7">
        <v>229</v>
      </c>
    </row>
    <row r="20" spans="1:6" ht="18.75" customHeight="1" thickBot="1">
      <c r="A20" s="17" t="s">
        <v>68</v>
      </c>
      <c r="B20" s="17" t="s">
        <v>150</v>
      </c>
      <c r="C20" s="14">
        <v>221</v>
      </c>
      <c r="D20" s="14">
        <v>40</v>
      </c>
      <c r="E20" s="14">
        <v>50</v>
      </c>
      <c r="F20" s="14">
        <v>50</v>
      </c>
    </row>
    <row r="21" spans="1:6" ht="19.5" customHeight="1" thickBot="1">
      <c r="A21" s="6" t="s">
        <v>69</v>
      </c>
      <c r="B21" s="6" t="s">
        <v>150</v>
      </c>
      <c r="C21" s="6">
        <v>222</v>
      </c>
      <c r="D21" s="44">
        <v>2</v>
      </c>
      <c r="E21" s="43">
        <v>2</v>
      </c>
      <c r="F21" s="43">
        <v>2</v>
      </c>
    </row>
    <row r="22" spans="1:6" ht="15.75" customHeight="1" thickBot="1">
      <c r="A22" s="6" t="s">
        <v>70</v>
      </c>
      <c r="B22" s="6" t="s">
        <v>150</v>
      </c>
      <c r="C22" s="6">
        <v>223</v>
      </c>
      <c r="D22" s="6">
        <v>66</v>
      </c>
      <c r="E22" s="7">
        <v>65</v>
      </c>
      <c r="F22" s="7">
        <v>65</v>
      </c>
    </row>
    <row r="23" spans="1:6" ht="23.25" customHeight="1" thickBot="1">
      <c r="A23" s="6" t="s">
        <v>71</v>
      </c>
      <c r="B23" s="6" t="s">
        <v>150</v>
      </c>
      <c r="C23" s="6">
        <v>225</v>
      </c>
      <c r="D23" s="12">
        <v>20</v>
      </c>
      <c r="E23" s="20">
        <v>20</v>
      </c>
      <c r="F23" s="20">
        <v>20</v>
      </c>
    </row>
    <row r="24" spans="1:6" ht="18.75" customHeight="1" thickBot="1">
      <c r="A24" s="6" t="s">
        <v>72</v>
      </c>
      <c r="B24" s="6" t="s">
        <v>150</v>
      </c>
      <c r="C24" s="6">
        <v>226</v>
      </c>
      <c r="D24" s="12">
        <v>47</v>
      </c>
      <c r="E24" s="35">
        <v>53.99</v>
      </c>
      <c r="F24" s="35">
        <v>59.29</v>
      </c>
    </row>
    <row r="25" spans="1:6" ht="18" customHeight="1" thickBot="1">
      <c r="A25" s="6" t="s">
        <v>73</v>
      </c>
      <c r="B25" s="6" t="s">
        <v>150</v>
      </c>
      <c r="C25" s="6">
        <v>290</v>
      </c>
      <c r="D25" s="12">
        <v>75</v>
      </c>
      <c r="E25" s="20">
        <v>75</v>
      </c>
      <c r="F25" s="20">
        <v>75</v>
      </c>
    </row>
    <row r="26" spans="1:6" ht="15.75" customHeight="1" thickBot="1">
      <c r="A26" s="6" t="s">
        <v>128</v>
      </c>
      <c r="B26" s="6" t="s">
        <v>150</v>
      </c>
      <c r="C26" s="12">
        <v>310</v>
      </c>
      <c r="D26" s="12">
        <v>20</v>
      </c>
      <c r="E26" s="20">
        <v>20</v>
      </c>
      <c r="F26" s="20">
        <v>20</v>
      </c>
    </row>
    <row r="27" spans="1:6" s="90" customFormat="1" ht="18.75" customHeight="1" thickBot="1">
      <c r="A27" s="5" t="s">
        <v>127</v>
      </c>
      <c r="B27" s="17" t="s">
        <v>150</v>
      </c>
      <c r="C27" s="4">
        <v>340</v>
      </c>
      <c r="D27" s="25">
        <v>135</v>
      </c>
      <c r="E27" s="25">
        <v>135</v>
      </c>
      <c r="F27" s="25">
        <v>135</v>
      </c>
    </row>
    <row r="28" spans="1:6" ht="16.5" customHeight="1" thickBot="1">
      <c r="A28" s="54" t="s">
        <v>75</v>
      </c>
      <c r="B28" s="54"/>
      <c r="C28" s="55">
        <v>0</v>
      </c>
      <c r="D28" s="52">
        <f>SUM(D29:D33)</f>
        <v>126.748</v>
      </c>
      <c r="E28" s="52">
        <f>SUM(E29:E33)</f>
        <v>132.5</v>
      </c>
      <c r="F28" s="52">
        <f>SUM(F29:F33)</f>
        <v>135</v>
      </c>
    </row>
    <row r="29" spans="1:6" ht="19.5" customHeight="1" thickBot="1">
      <c r="A29" s="36" t="s">
        <v>76</v>
      </c>
      <c r="B29" s="6" t="s">
        <v>151</v>
      </c>
      <c r="C29" s="6">
        <v>211</v>
      </c>
      <c r="D29" s="12">
        <v>85</v>
      </c>
      <c r="E29" s="20">
        <v>85</v>
      </c>
      <c r="F29" s="20">
        <v>85</v>
      </c>
    </row>
    <row r="30" spans="1:6" ht="14.25" customHeight="1" thickBot="1">
      <c r="A30" s="5" t="s">
        <v>77</v>
      </c>
      <c r="B30" s="4" t="s">
        <v>151</v>
      </c>
      <c r="C30" s="4">
        <v>213</v>
      </c>
      <c r="D30" s="25">
        <v>29</v>
      </c>
      <c r="E30" s="25">
        <v>29</v>
      </c>
      <c r="F30" s="25">
        <v>29</v>
      </c>
    </row>
    <row r="31" spans="1:6" ht="18.75" customHeight="1" thickBot="1">
      <c r="A31" s="17" t="s">
        <v>68</v>
      </c>
      <c r="B31" s="17" t="s">
        <v>151</v>
      </c>
      <c r="C31" s="14">
        <v>221</v>
      </c>
      <c r="D31" s="14">
        <v>4</v>
      </c>
      <c r="E31" s="14">
        <v>4</v>
      </c>
      <c r="F31" s="14">
        <v>4</v>
      </c>
    </row>
    <row r="32" spans="1:6" ht="17.25" customHeight="1" thickBot="1">
      <c r="A32" s="18" t="s">
        <v>72</v>
      </c>
      <c r="B32" s="17" t="s">
        <v>151</v>
      </c>
      <c r="C32" s="17">
        <v>226</v>
      </c>
      <c r="D32" s="14">
        <v>1</v>
      </c>
      <c r="E32" s="14">
        <v>1</v>
      </c>
      <c r="F32" s="14">
        <v>1</v>
      </c>
    </row>
    <row r="33" spans="1:6" ht="18" customHeight="1" thickBot="1">
      <c r="A33" s="37" t="s">
        <v>129</v>
      </c>
      <c r="B33" s="17" t="s">
        <v>151</v>
      </c>
      <c r="C33" s="10">
        <v>340</v>
      </c>
      <c r="D33" s="13">
        <v>7.748</v>
      </c>
      <c r="E33" s="24">
        <v>13.5</v>
      </c>
      <c r="F33" s="24">
        <v>16</v>
      </c>
    </row>
    <row r="34" spans="1:6" s="57" customFormat="1" ht="30.75" customHeight="1" thickBot="1">
      <c r="A34" s="62" t="s">
        <v>96</v>
      </c>
      <c r="B34" s="17"/>
      <c r="C34" s="63"/>
      <c r="D34" s="52">
        <f>SUM(D35+D39)</f>
        <v>280</v>
      </c>
      <c r="E34" s="52">
        <f>SUM(E35+E39)</f>
        <v>340</v>
      </c>
      <c r="F34" s="52">
        <f>SUM(F35+F39)</f>
        <v>340</v>
      </c>
    </row>
    <row r="35" spans="1:6" s="57" customFormat="1" ht="57.75" customHeight="1" thickBot="1">
      <c r="A35" s="54" t="s">
        <v>131</v>
      </c>
      <c r="B35" s="54" t="s">
        <v>78</v>
      </c>
      <c r="C35" s="55"/>
      <c r="D35" s="52">
        <f>SUM(D36:D38)</f>
        <v>25</v>
      </c>
      <c r="E35" s="52">
        <f>SUM(E36:E38)</f>
        <v>10</v>
      </c>
      <c r="F35" s="52">
        <f>SUM(F36:F38)</f>
        <v>10</v>
      </c>
    </row>
    <row r="36" spans="1:6" s="57" customFormat="1" ht="17.25" customHeight="1" thickBot="1">
      <c r="A36" s="18" t="s">
        <v>67</v>
      </c>
      <c r="B36" s="17" t="s">
        <v>167</v>
      </c>
      <c r="C36" s="17">
        <v>226</v>
      </c>
      <c r="D36" s="52">
        <v>15</v>
      </c>
      <c r="E36" s="52"/>
      <c r="F36" s="52"/>
    </row>
    <row r="37" spans="1:6" s="57" customFormat="1" ht="17.25" customHeight="1" thickBot="1">
      <c r="A37" s="18" t="s">
        <v>67</v>
      </c>
      <c r="B37" s="17" t="s">
        <v>168</v>
      </c>
      <c r="C37" s="17">
        <v>226</v>
      </c>
      <c r="D37" s="52"/>
      <c r="E37" s="52"/>
      <c r="F37" s="52"/>
    </row>
    <row r="38" spans="1:6" ht="19.5" customHeight="1" thickBot="1">
      <c r="A38" s="36" t="s">
        <v>74</v>
      </c>
      <c r="B38" s="17" t="s">
        <v>168</v>
      </c>
      <c r="C38" s="12">
        <v>340</v>
      </c>
      <c r="D38" s="12">
        <v>10</v>
      </c>
      <c r="E38" s="14">
        <v>10</v>
      </c>
      <c r="F38" s="73">
        <v>10</v>
      </c>
    </row>
    <row r="39" spans="1:6" ht="30" customHeight="1" thickBot="1">
      <c r="A39" s="42" t="s">
        <v>79</v>
      </c>
      <c r="B39" s="42"/>
      <c r="C39" s="42"/>
      <c r="D39" s="56">
        <f>SUM(D40:D43)</f>
        <v>255</v>
      </c>
      <c r="E39" s="56">
        <f>SUM(E40:E43)</f>
        <v>330</v>
      </c>
      <c r="F39" s="55">
        <f>SUM(F40:F43)</f>
        <v>330</v>
      </c>
    </row>
    <row r="40" spans="1:6" ht="15" customHeight="1" thickBot="1">
      <c r="A40" s="17" t="s">
        <v>63</v>
      </c>
      <c r="B40" s="17" t="s">
        <v>152</v>
      </c>
      <c r="C40" s="17">
        <v>211</v>
      </c>
      <c r="D40" s="17">
        <v>180</v>
      </c>
      <c r="E40" s="17">
        <v>194</v>
      </c>
      <c r="F40" s="88">
        <v>194</v>
      </c>
    </row>
    <row r="41" spans="1:6" ht="17.25" customHeight="1" thickBot="1">
      <c r="A41" s="6" t="s">
        <v>64</v>
      </c>
      <c r="B41" s="17" t="s">
        <v>152</v>
      </c>
      <c r="C41" s="6">
        <v>213</v>
      </c>
      <c r="D41" s="6">
        <v>62</v>
      </c>
      <c r="E41" s="7">
        <v>66</v>
      </c>
      <c r="F41" s="7">
        <v>66</v>
      </c>
    </row>
    <row r="42" spans="1:6" ht="15.75" customHeight="1" thickBot="1">
      <c r="A42" s="37" t="s">
        <v>72</v>
      </c>
      <c r="B42" s="17" t="s">
        <v>152</v>
      </c>
      <c r="C42" s="45">
        <v>226</v>
      </c>
      <c r="D42" s="89">
        <v>3</v>
      </c>
      <c r="E42" s="73">
        <v>50</v>
      </c>
      <c r="F42" s="24">
        <v>50</v>
      </c>
    </row>
    <row r="43" spans="1:6" ht="17.25" customHeight="1" thickBot="1">
      <c r="A43" s="17" t="s">
        <v>74</v>
      </c>
      <c r="B43" s="17" t="s">
        <v>152</v>
      </c>
      <c r="C43" s="17">
        <v>340</v>
      </c>
      <c r="D43" s="41">
        <v>10</v>
      </c>
      <c r="E43" s="17">
        <v>20</v>
      </c>
      <c r="F43" s="17">
        <v>20</v>
      </c>
    </row>
    <row r="44" spans="1:6" s="57" customFormat="1" ht="18" customHeight="1" thickBot="1">
      <c r="A44" s="55" t="s">
        <v>126</v>
      </c>
      <c r="B44" s="17" t="s">
        <v>154</v>
      </c>
      <c r="C44" s="55">
        <v>226</v>
      </c>
      <c r="D44" s="55"/>
      <c r="E44" s="55"/>
      <c r="F44" s="87"/>
    </row>
    <row r="45" spans="1:6" s="57" customFormat="1" ht="17.25" customHeight="1" thickBot="1">
      <c r="A45" s="55" t="s">
        <v>138</v>
      </c>
      <c r="B45" s="17" t="s">
        <v>169</v>
      </c>
      <c r="C45" s="55">
        <v>310</v>
      </c>
      <c r="D45" s="55">
        <v>427</v>
      </c>
      <c r="E45" s="55"/>
      <c r="F45" s="55"/>
    </row>
    <row r="46" spans="1:6" s="57" customFormat="1" ht="17.25" customHeight="1" thickBot="1">
      <c r="A46" s="98" t="s">
        <v>175</v>
      </c>
      <c r="B46" s="17" t="s">
        <v>176</v>
      </c>
      <c r="C46" s="98">
        <v>226</v>
      </c>
      <c r="D46" s="98"/>
      <c r="E46" s="98"/>
      <c r="F46" s="55"/>
    </row>
    <row r="47" spans="1:6" s="57" customFormat="1" ht="21" customHeight="1" thickBot="1">
      <c r="A47" s="33" t="s">
        <v>80</v>
      </c>
      <c r="B47" s="17"/>
      <c r="C47" s="33"/>
      <c r="D47" s="51">
        <f>SUM(D48:D57)</f>
        <v>407</v>
      </c>
      <c r="E47" s="51">
        <f>SUM(E48:E57)</f>
        <v>348</v>
      </c>
      <c r="F47" s="51">
        <f>SUM(F48:F57)</f>
        <v>348</v>
      </c>
    </row>
    <row r="48" spans="1:6" ht="28.5" customHeight="1" thickBot="1">
      <c r="A48" s="6" t="s">
        <v>81</v>
      </c>
      <c r="B48" s="17" t="s">
        <v>153</v>
      </c>
      <c r="C48" s="6">
        <v>223</v>
      </c>
      <c r="D48" s="13">
        <v>65</v>
      </c>
      <c r="E48" s="14">
        <v>65</v>
      </c>
      <c r="F48" s="86">
        <v>65</v>
      </c>
    </row>
    <row r="49" spans="1:6" ht="18" customHeight="1" thickBot="1">
      <c r="A49" s="9" t="s">
        <v>82</v>
      </c>
      <c r="B49" s="17" t="s">
        <v>153</v>
      </c>
      <c r="C49" s="6">
        <v>226</v>
      </c>
      <c r="D49" s="14">
        <v>10</v>
      </c>
      <c r="E49" s="73">
        <v>10</v>
      </c>
      <c r="F49" s="20">
        <v>10</v>
      </c>
    </row>
    <row r="50" spans="1:6" ht="16.5" customHeight="1" thickBot="1">
      <c r="A50" s="18" t="s">
        <v>127</v>
      </c>
      <c r="B50" s="17" t="s">
        <v>153</v>
      </c>
      <c r="C50" s="25">
        <v>340</v>
      </c>
      <c r="D50" s="13">
        <v>5</v>
      </c>
      <c r="E50" s="14">
        <v>5</v>
      </c>
      <c r="F50" s="23">
        <v>5</v>
      </c>
    </row>
    <row r="51" spans="1:6" ht="18.75" customHeight="1" thickBot="1">
      <c r="A51" s="36" t="s">
        <v>139</v>
      </c>
      <c r="B51" s="17" t="s">
        <v>170</v>
      </c>
      <c r="C51" s="21">
        <v>225</v>
      </c>
      <c r="D51" s="14">
        <v>140</v>
      </c>
      <c r="E51" s="19">
        <v>150</v>
      </c>
      <c r="F51" s="14">
        <v>150</v>
      </c>
    </row>
    <row r="52" spans="1:6" ht="15" customHeight="1" thickBot="1">
      <c r="A52" s="37" t="s">
        <v>72</v>
      </c>
      <c r="B52" s="17" t="s">
        <v>171</v>
      </c>
      <c r="C52" s="45">
        <v>225</v>
      </c>
      <c r="D52" s="89"/>
      <c r="E52" s="73"/>
      <c r="F52" s="24"/>
    </row>
    <row r="53" spans="1:6" ht="15" customHeight="1" thickBot="1">
      <c r="A53" s="37" t="s">
        <v>72</v>
      </c>
      <c r="B53" s="17" t="s">
        <v>171</v>
      </c>
      <c r="C53" s="45">
        <v>226</v>
      </c>
      <c r="D53" s="89">
        <v>25</v>
      </c>
      <c r="E53" s="73">
        <v>50</v>
      </c>
      <c r="F53" s="24">
        <v>50</v>
      </c>
    </row>
    <row r="54" spans="1:6" ht="23.25" customHeight="1" thickBot="1">
      <c r="A54" s="18" t="s">
        <v>135</v>
      </c>
      <c r="B54" s="17" t="s">
        <v>154</v>
      </c>
      <c r="C54" s="92">
        <v>225</v>
      </c>
      <c r="D54" s="14"/>
      <c r="E54" s="14"/>
      <c r="F54" s="14"/>
    </row>
    <row r="55" spans="1:6" ht="18.75" customHeight="1" thickBot="1">
      <c r="A55" s="18" t="s">
        <v>135</v>
      </c>
      <c r="B55" s="17" t="s">
        <v>154</v>
      </c>
      <c r="C55" s="46">
        <v>226</v>
      </c>
      <c r="D55" s="93"/>
      <c r="E55" s="44">
        <v>68</v>
      </c>
      <c r="F55" s="44">
        <v>68</v>
      </c>
    </row>
    <row r="56" spans="1:6" ht="32.25" customHeight="1" thickBot="1">
      <c r="A56" s="18" t="s">
        <v>173</v>
      </c>
      <c r="B56" s="17" t="s">
        <v>172</v>
      </c>
      <c r="C56" s="46">
        <v>225</v>
      </c>
      <c r="D56" s="93"/>
      <c r="E56" s="44"/>
      <c r="F56" s="44"/>
    </row>
    <row r="57" spans="1:6" ht="18" customHeight="1" thickBot="1">
      <c r="A57" s="18" t="s">
        <v>174</v>
      </c>
      <c r="B57" s="17" t="s">
        <v>172</v>
      </c>
      <c r="C57" s="46">
        <v>226</v>
      </c>
      <c r="D57" s="93">
        <v>162</v>
      </c>
      <c r="E57" s="44"/>
      <c r="F57" s="44"/>
    </row>
    <row r="58" spans="1:6" s="57" customFormat="1" ht="20.25" customHeight="1" thickBot="1">
      <c r="A58" s="33" t="s">
        <v>83</v>
      </c>
      <c r="B58" s="60"/>
      <c r="C58" s="33">
        <v>0</v>
      </c>
      <c r="D58" s="33">
        <f>SUM(D59:D69)</f>
        <v>804</v>
      </c>
      <c r="E58" s="33">
        <f>SUM(E59:E69)</f>
        <v>968</v>
      </c>
      <c r="F58" s="55">
        <f>SUM(F59:F69)</f>
        <v>968</v>
      </c>
    </row>
    <row r="59" spans="1:6" ht="18" customHeight="1" thickBot="1">
      <c r="A59" s="6" t="s">
        <v>84</v>
      </c>
      <c r="B59" s="9" t="s">
        <v>142</v>
      </c>
      <c r="C59" s="12">
        <v>211</v>
      </c>
      <c r="D59" s="12">
        <v>446</v>
      </c>
      <c r="E59" s="20">
        <v>520</v>
      </c>
      <c r="F59" s="20">
        <v>520</v>
      </c>
    </row>
    <row r="60" spans="1:6" ht="18" customHeight="1" thickBot="1">
      <c r="A60" s="22" t="s">
        <v>85</v>
      </c>
      <c r="B60" s="17" t="s">
        <v>142</v>
      </c>
      <c r="C60" s="23">
        <v>212</v>
      </c>
      <c r="D60" s="25">
        <v>2</v>
      </c>
      <c r="E60" s="25">
        <v>2</v>
      </c>
      <c r="F60" s="25">
        <v>2</v>
      </c>
    </row>
    <row r="61" spans="1:6" ht="18.75" customHeight="1" thickBot="1">
      <c r="A61" s="17" t="s">
        <v>64</v>
      </c>
      <c r="B61" s="6" t="s">
        <v>142</v>
      </c>
      <c r="C61" s="14">
        <v>213</v>
      </c>
      <c r="D61" s="14">
        <v>153</v>
      </c>
      <c r="E61" s="14">
        <v>178</v>
      </c>
      <c r="F61" s="14">
        <v>178</v>
      </c>
    </row>
    <row r="62" spans="1:6" ht="17.25" customHeight="1" thickBot="1">
      <c r="A62" s="6" t="s">
        <v>86</v>
      </c>
      <c r="B62" s="6" t="s">
        <v>142</v>
      </c>
      <c r="C62" s="6">
        <v>221</v>
      </c>
      <c r="D62" s="6">
        <v>5</v>
      </c>
      <c r="E62" s="7">
        <v>5</v>
      </c>
      <c r="F62" s="7">
        <v>5</v>
      </c>
    </row>
    <row r="63" spans="1:6" ht="18.75" customHeight="1" thickBot="1">
      <c r="A63" s="6" t="s">
        <v>87</v>
      </c>
      <c r="B63" s="6" t="s">
        <v>142</v>
      </c>
      <c r="C63" s="6">
        <v>222</v>
      </c>
      <c r="D63" s="12">
        <v>5</v>
      </c>
      <c r="E63" s="7">
        <v>5</v>
      </c>
      <c r="F63" s="7">
        <v>5</v>
      </c>
    </row>
    <row r="64" spans="1:6" ht="15.75" customHeight="1" thickBot="1">
      <c r="A64" s="6" t="s">
        <v>70</v>
      </c>
      <c r="B64" s="6" t="s">
        <v>142</v>
      </c>
      <c r="C64" s="6">
        <v>223</v>
      </c>
      <c r="D64" s="34">
        <v>102</v>
      </c>
      <c r="E64" s="20">
        <v>137</v>
      </c>
      <c r="F64" s="20">
        <v>137</v>
      </c>
    </row>
    <row r="65" spans="1:6" ht="18" customHeight="1" thickBot="1">
      <c r="A65" s="6" t="s">
        <v>88</v>
      </c>
      <c r="B65" s="6" t="s">
        <v>142</v>
      </c>
      <c r="C65" s="12">
        <v>225</v>
      </c>
      <c r="D65" s="12">
        <v>18</v>
      </c>
      <c r="E65" s="20">
        <v>18</v>
      </c>
      <c r="F65" s="20">
        <v>18</v>
      </c>
    </row>
    <row r="66" spans="1:6" ht="15" customHeight="1" thickBot="1">
      <c r="A66" s="6" t="s">
        <v>72</v>
      </c>
      <c r="B66" s="6" t="s">
        <v>142</v>
      </c>
      <c r="C66" s="6">
        <v>226</v>
      </c>
      <c r="D66" s="12">
        <v>8</v>
      </c>
      <c r="E66" s="20">
        <v>8</v>
      </c>
      <c r="F66" s="20">
        <v>8</v>
      </c>
    </row>
    <row r="67" spans="1:6" ht="15.75" customHeight="1" thickBot="1">
      <c r="A67" s="9" t="s">
        <v>73</v>
      </c>
      <c r="B67" s="6" t="s">
        <v>142</v>
      </c>
      <c r="C67" s="6">
        <v>290</v>
      </c>
      <c r="D67" s="12">
        <v>20</v>
      </c>
      <c r="E67" s="7">
        <v>50</v>
      </c>
      <c r="F67" s="7">
        <v>50</v>
      </c>
    </row>
    <row r="68" spans="1:6" ht="14.25" customHeight="1" thickBot="1">
      <c r="A68" s="17" t="s">
        <v>128</v>
      </c>
      <c r="B68" s="16" t="s">
        <v>142</v>
      </c>
      <c r="C68" s="9">
        <v>310</v>
      </c>
      <c r="D68" s="38">
        <v>15</v>
      </c>
      <c r="E68" s="31">
        <v>15</v>
      </c>
      <c r="F68" s="31">
        <v>15</v>
      </c>
    </row>
    <row r="69" spans="1:6" ht="18" customHeight="1" thickBot="1">
      <c r="A69" s="17" t="s">
        <v>127</v>
      </c>
      <c r="B69" s="17" t="s">
        <v>142</v>
      </c>
      <c r="C69" s="17">
        <v>340</v>
      </c>
      <c r="D69" s="14">
        <v>30</v>
      </c>
      <c r="E69" s="14">
        <v>30</v>
      </c>
      <c r="F69" s="14">
        <v>30</v>
      </c>
    </row>
    <row r="70" spans="1:6" s="57" customFormat="1" ht="18" customHeight="1" thickBot="1">
      <c r="A70" s="33" t="s">
        <v>89</v>
      </c>
      <c r="B70" s="33"/>
      <c r="C70" s="33">
        <v>0</v>
      </c>
      <c r="D70" s="51">
        <f aca="true" t="shared" si="0" ref="D70:F71">SUM(D71)</f>
        <v>21.19</v>
      </c>
      <c r="E70" s="51">
        <f t="shared" si="0"/>
        <v>30</v>
      </c>
      <c r="F70" s="52">
        <f t="shared" si="0"/>
        <v>30</v>
      </c>
    </row>
    <row r="71" spans="1:6" ht="17.25" customHeight="1" thickBot="1">
      <c r="A71" s="33" t="s">
        <v>90</v>
      </c>
      <c r="B71" s="9" t="s">
        <v>143</v>
      </c>
      <c r="C71" s="6">
        <v>263</v>
      </c>
      <c r="D71" s="20">
        <f t="shared" si="0"/>
        <v>21.19</v>
      </c>
      <c r="E71" s="20">
        <f t="shared" si="0"/>
        <v>30</v>
      </c>
      <c r="F71" s="20">
        <f t="shared" si="0"/>
        <v>30</v>
      </c>
    </row>
    <row r="72" spans="1:6" s="58" customFormat="1" ht="21" customHeight="1" thickBot="1">
      <c r="A72" s="6" t="s">
        <v>91</v>
      </c>
      <c r="B72" s="17" t="s">
        <v>144</v>
      </c>
      <c r="C72" s="10">
        <v>263</v>
      </c>
      <c r="D72" s="12">
        <v>21.19</v>
      </c>
      <c r="E72" s="24">
        <v>30</v>
      </c>
      <c r="F72" s="24">
        <v>30</v>
      </c>
    </row>
    <row r="73" spans="1:6" s="57" customFormat="1" ht="14.25" customHeight="1" thickBot="1">
      <c r="A73" s="47" t="s">
        <v>92</v>
      </c>
      <c r="B73" s="55"/>
      <c r="C73" s="64"/>
      <c r="D73" s="91">
        <f>SUM(D12+D16+D28+D34+D44+D45+D47+D58+D70)</f>
        <v>3782.938</v>
      </c>
      <c r="E73" s="91">
        <f>SUM(E12+E16+E28+E34+E44+E45+E47+E58+E70)</f>
        <v>3497.49</v>
      </c>
      <c r="F73" s="91">
        <f>SUM(F12+F16+F28+F34+F44+F45+F47+F58+F70)</f>
        <v>3505.29</v>
      </c>
    </row>
    <row r="74" spans="1:6" ht="15" customHeight="1">
      <c r="A74" s="115" t="s">
        <v>93</v>
      </c>
      <c r="B74" s="117"/>
      <c r="C74" s="111"/>
      <c r="D74" s="96">
        <f>SUM(Доходы!D39-Расходы!D73)</f>
        <v>-44.20000000000027</v>
      </c>
      <c r="E74" s="96">
        <f>SUM(Доходы!E39-Расходы!E73)</f>
        <v>-52</v>
      </c>
      <c r="F74" s="119">
        <f>SUM(Доходы!F39-Расходы!F73)</f>
        <v>-52.30000000000018</v>
      </c>
    </row>
    <row r="75" spans="1:6" ht="1.5" customHeight="1" thickBot="1">
      <c r="A75" s="116"/>
      <c r="B75" s="118"/>
      <c r="C75" s="95"/>
      <c r="D75" s="97"/>
      <c r="E75" s="97"/>
      <c r="F75" s="120"/>
    </row>
    <row r="76" ht="18.75">
      <c r="A76" s="39" t="s">
        <v>94</v>
      </c>
    </row>
  </sheetData>
  <sheetProtection/>
  <mergeCells count="13">
    <mergeCell ref="A6:D6"/>
    <mergeCell ref="D9:F10"/>
    <mergeCell ref="A7:D7"/>
    <mergeCell ref="A74:A75"/>
    <mergeCell ref="B74:B75"/>
    <mergeCell ref="C74:C75"/>
    <mergeCell ref="D74:D75"/>
    <mergeCell ref="E74:E75"/>
    <mergeCell ref="F74:F75"/>
    <mergeCell ref="E2:F2"/>
    <mergeCell ref="E3:F3"/>
    <mergeCell ref="E4:F4"/>
    <mergeCell ref="E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6" sqref="A16"/>
    </sheetView>
  </sheetViews>
  <sheetFormatPr defaultColWidth="9.33203125" defaultRowHeight="11.25"/>
  <cols>
    <col min="1" max="1" width="65.16015625" style="0" customWidth="1"/>
    <col min="2" max="2" width="41" style="0" customWidth="1"/>
    <col min="3" max="3" width="18.16015625" style="0" customWidth="1"/>
    <col min="4" max="4" width="15.16015625" style="0" customWidth="1"/>
    <col min="5" max="5" width="15" style="0" customWidth="1"/>
  </cols>
  <sheetData>
    <row r="1" spans="1:3" ht="15">
      <c r="A1" s="49"/>
      <c r="B1" s="1"/>
      <c r="C1" s="1"/>
    </row>
    <row r="2" spans="1:5" ht="15">
      <c r="A2" s="2"/>
      <c r="B2" s="1"/>
      <c r="C2" s="1"/>
      <c r="D2" s="121" t="s">
        <v>136</v>
      </c>
      <c r="E2" s="121"/>
    </row>
    <row r="3" spans="1:5" ht="15">
      <c r="A3" s="2"/>
      <c r="B3" s="1"/>
      <c r="C3" s="1"/>
      <c r="D3" s="121" t="s">
        <v>50</v>
      </c>
      <c r="E3" s="121"/>
    </row>
    <row r="4" spans="1:5" ht="15">
      <c r="A4" s="2"/>
      <c r="B4" s="1"/>
      <c r="C4" s="1"/>
      <c r="D4" s="121" t="s">
        <v>137</v>
      </c>
      <c r="E4" s="121"/>
    </row>
    <row r="5" spans="1:5" ht="18.75">
      <c r="A5" s="75"/>
      <c r="D5" s="121" t="s">
        <v>179</v>
      </c>
      <c r="E5" s="121"/>
    </row>
    <row r="6" ht="18.75">
      <c r="A6" s="75"/>
    </row>
    <row r="7" spans="1:2" ht="18.75">
      <c r="A7" s="108" t="s">
        <v>110</v>
      </c>
      <c r="B7" s="108"/>
    </row>
    <row r="8" spans="1:2" ht="18.75">
      <c r="A8" s="108" t="s">
        <v>141</v>
      </c>
      <c r="B8" s="108"/>
    </row>
    <row r="9" spans="1:2" ht="18.75">
      <c r="A9" s="50"/>
      <c r="B9" s="50"/>
    </row>
    <row r="10" spans="1:5" ht="19.5" thickBot="1">
      <c r="A10" s="50"/>
      <c r="E10" s="2" t="s">
        <v>120</v>
      </c>
    </row>
    <row r="11" spans="1:5" ht="38.25" thickBot="1">
      <c r="A11" s="84" t="s">
        <v>3</v>
      </c>
      <c r="B11" s="84" t="s">
        <v>111</v>
      </c>
      <c r="C11" s="84" t="s">
        <v>145</v>
      </c>
      <c r="D11" s="84" t="s">
        <v>119</v>
      </c>
      <c r="E11" s="85" t="s">
        <v>146</v>
      </c>
    </row>
    <row r="12" spans="1:5" ht="32.25" thickBot="1">
      <c r="A12" s="99" t="s">
        <v>112</v>
      </c>
      <c r="B12" s="99" t="s">
        <v>118</v>
      </c>
      <c r="C12" s="99">
        <f>SUM(C13+C14)</f>
        <v>-44.20000000000027</v>
      </c>
      <c r="D12" s="99">
        <f>SUM(D13+D14)</f>
        <v>-52</v>
      </c>
      <c r="E12" s="100">
        <f>SUM(E13+E14)</f>
        <v>-52.30000000000018</v>
      </c>
    </row>
    <row r="13" spans="1:5" ht="45" customHeight="1" thickBot="1">
      <c r="A13" s="101" t="s">
        <v>113</v>
      </c>
      <c r="B13" s="101" t="s">
        <v>114</v>
      </c>
      <c r="C13" s="102">
        <f>SUM(-Расходы!D73)</f>
        <v>-3782.938</v>
      </c>
      <c r="D13" s="102">
        <f>SUM(-Расходы!E73)</f>
        <v>-3497.49</v>
      </c>
      <c r="E13" s="102">
        <f>SUM(-Расходы!F73)</f>
        <v>-3505.29</v>
      </c>
    </row>
    <row r="14" spans="1:5" ht="32.25" thickBot="1">
      <c r="A14" s="103" t="s">
        <v>115</v>
      </c>
      <c r="B14" s="99" t="s">
        <v>116</v>
      </c>
      <c r="C14" s="99">
        <f>SUM(Доходы!D39)</f>
        <v>3738.738</v>
      </c>
      <c r="D14" s="99">
        <f>SUM(Доходы!E39)</f>
        <v>3445.49</v>
      </c>
      <c r="E14" s="100">
        <f>SUM(Доходы!F39)</f>
        <v>3452.99</v>
      </c>
    </row>
    <row r="15" ht="15.75">
      <c r="A15" s="76"/>
    </row>
    <row r="16" ht="18.75">
      <c r="A16" s="75" t="s">
        <v>117</v>
      </c>
    </row>
    <row r="17" ht="18.75">
      <c r="A17" s="75"/>
    </row>
  </sheetData>
  <sheetProtection/>
  <mergeCells count="6">
    <mergeCell ref="A8:B8"/>
    <mergeCell ref="D2:E2"/>
    <mergeCell ref="D3:E3"/>
    <mergeCell ref="D4:E4"/>
    <mergeCell ref="D5:E5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27" sqref="A27:I27"/>
    </sheetView>
  </sheetViews>
  <sheetFormatPr defaultColWidth="9.33203125" defaultRowHeight="11.25"/>
  <cols>
    <col min="1" max="1" width="44" style="0" customWidth="1"/>
    <col min="10" max="10" width="157.83203125" style="0" customWidth="1"/>
  </cols>
  <sheetData>
    <row r="1" ht="15">
      <c r="A1" s="74" t="s">
        <v>98</v>
      </c>
    </row>
    <row r="2" spans="1:12" ht="18.75">
      <c r="A2" s="122" t="s">
        <v>99</v>
      </c>
      <c r="B2" s="122"/>
      <c r="C2" s="122"/>
      <c r="D2" s="122"/>
      <c r="E2" s="122"/>
      <c r="F2" s="122"/>
      <c r="G2" s="122"/>
      <c r="H2" s="122"/>
      <c r="I2" s="122"/>
      <c r="J2" s="82"/>
      <c r="K2" s="82"/>
      <c r="L2" s="81"/>
    </row>
    <row r="3" spans="1:10" ht="18.75">
      <c r="A3" s="108" t="s">
        <v>100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3" ht="18.75">
      <c r="A4" s="108" t="s">
        <v>101</v>
      </c>
      <c r="B4" s="108"/>
      <c r="C4" s="108"/>
      <c r="D4" s="108"/>
      <c r="E4" s="108"/>
      <c r="F4" s="108"/>
      <c r="G4" s="108"/>
      <c r="H4" s="108"/>
      <c r="I4" s="108"/>
      <c r="J4" s="83"/>
      <c r="K4" s="83"/>
      <c r="L4" s="83"/>
      <c r="M4" s="83"/>
    </row>
    <row r="5" spans="1:9" ht="18.75">
      <c r="A5" s="108" t="s">
        <v>102</v>
      </c>
      <c r="B5" s="108"/>
      <c r="C5" s="108"/>
      <c r="D5" s="108"/>
      <c r="E5" s="108"/>
      <c r="F5" s="108"/>
      <c r="G5" s="108"/>
      <c r="H5" s="108"/>
      <c r="I5" s="108"/>
    </row>
    <row r="6" ht="18.75">
      <c r="A6" s="39"/>
    </row>
    <row r="7" ht="18.75">
      <c r="A7" s="50"/>
    </row>
    <row r="8" ht="18.75">
      <c r="A8" s="50"/>
    </row>
    <row r="9" spans="1:6" ht="18.75">
      <c r="A9" s="108" t="s">
        <v>103</v>
      </c>
      <c r="B9" s="108"/>
      <c r="C9" s="108"/>
      <c r="D9" s="108"/>
      <c r="E9" s="108"/>
      <c r="F9" s="108"/>
    </row>
    <row r="10" ht="18.75">
      <c r="A10" s="77"/>
    </row>
    <row r="11" ht="18.75">
      <c r="A11" s="39"/>
    </row>
    <row r="12" ht="18.75">
      <c r="A12" s="78" t="s">
        <v>104</v>
      </c>
    </row>
    <row r="13" ht="18.75">
      <c r="A13" s="39"/>
    </row>
    <row r="14" ht="18.75" customHeight="1">
      <c r="A14" s="79" t="s">
        <v>105</v>
      </c>
    </row>
    <row r="15" ht="18.75" customHeight="1">
      <c r="A15" s="79" t="s">
        <v>106</v>
      </c>
    </row>
    <row r="16" ht="18.75" customHeight="1">
      <c r="A16" s="79" t="s">
        <v>109</v>
      </c>
    </row>
    <row r="17" ht="18.75" customHeight="1">
      <c r="A17" s="79" t="s">
        <v>107</v>
      </c>
    </row>
    <row r="18" ht="18.75" customHeight="1">
      <c r="A18" s="79" t="s">
        <v>108</v>
      </c>
    </row>
    <row r="19" ht="18.75" customHeight="1">
      <c r="A19" s="79"/>
    </row>
    <row r="20" ht="18.75" customHeight="1">
      <c r="A20" s="79"/>
    </row>
    <row r="21" ht="18.75">
      <c r="A21" s="80"/>
    </row>
    <row r="22" spans="1:9" ht="18.75" customHeight="1">
      <c r="A22" s="122"/>
      <c r="B22" s="122"/>
      <c r="C22" s="122"/>
      <c r="D22" s="122"/>
      <c r="E22" s="122"/>
      <c r="F22" s="122"/>
      <c r="G22" s="122"/>
      <c r="H22" s="122"/>
      <c r="I22" s="122"/>
    </row>
    <row r="23" spans="1:9" ht="18.75" customHeight="1">
      <c r="A23" s="122"/>
      <c r="B23" s="122"/>
      <c r="C23" s="122"/>
      <c r="D23" s="122"/>
      <c r="E23" s="122"/>
      <c r="F23" s="122"/>
      <c r="G23" s="122"/>
      <c r="H23" s="122"/>
      <c r="I23" s="122"/>
    </row>
    <row r="24" spans="1:9" ht="33.75" customHeight="1">
      <c r="A24" s="122"/>
      <c r="B24" s="108"/>
      <c r="C24" s="108"/>
      <c r="D24" s="108"/>
      <c r="E24" s="108"/>
      <c r="F24" s="108"/>
      <c r="G24" s="108"/>
      <c r="H24" s="108"/>
      <c r="I24" s="108"/>
    </row>
    <row r="25" spans="1:9" ht="22.5" customHeight="1">
      <c r="A25" s="122"/>
      <c r="B25" s="122"/>
      <c r="C25" s="122"/>
      <c r="D25" s="122"/>
      <c r="E25" s="122"/>
      <c r="F25" s="122"/>
      <c r="G25" s="122"/>
      <c r="H25" s="122"/>
      <c r="I25" s="122"/>
    </row>
    <row r="26" spans="1:9" ht="22.5" customHeight="1">
      <c r="A26" s="122"/>
      <c r="B26" s="122"/>
      <c r="C26" s="122"/>
      <c r="D26" s="122"/>
      <c r="E26" s="122"/>
      <c r="F26" s="122"/>
      <c r="G26" s="122"/>
      <c r="H26" s="122"/>
      <c r="I26" s="122"/>
    </row>
    <row r="27" spans="1:10" ht="27.7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83"/>
    </row>
    <row r="28" spans="1:10" ht="18.7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83"/>
    </row>
    <row r="29" spans="1:10" ht="18.7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83"/>
    </row>
    <row r="30" spans="1:10" ht="18.7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82"/>
    </row>
    <row r="31" spans="1:9" ht="18.75" customHeight="1">
      <c r="A31" s="122"/>
      <c r="B31" s="122"/>
      <c r="C31" s="122"/>
      <c r="D31" s="122"/>
      <c r="E31" s="122"/>
      <c r="F31" s="122"/>
      <c r="G31" s="122"/>
      <c r="H31" s="122"/>
      <c r="I31" s="122"/>
    </row>
    <row r="32" spans="1:9" ht="18.75" customHeight="1">
      <c r="A32" s="122"/>
      <c r="B32" s="122"/>
      <c r="C32" s="122"/>
      <c r="D32" s="122"/>
      <c r="E32" s="122"/>
      <c r="F32" s="122"/>
      <c r="G32" s="122"/>
      <c r="H32" s="122"/>
      <c r="I32" s="122"/>
    </row>
    <row r="33" spans="1:9" ht="18.75" customHeight="1">
      <c r="A33" s="122"/>
      <c r="B33" s="122"/>
      <c r="C33" s="122"/>
      <c r="D33" s="122"/>
      <c r="E33" s="122"/>
      <c r="F33" s="122"/>
      <c r="G33" s="122"/>
      <c r="H33" s="122"/>
      <c r="I33" s="122"/>
    </row>
    <row r="34" spans="1:4" ht="18.75" customHeight="1">
      <c r="A34" s="75"/>
      <c r="D34" s="75"/>
    </row>
  </sheetData>
  <sheetProtection/>
  <mergeCells count="17">
    <mergeCell ref="A2:I2"/>
    <mergeCell ref="A3:J3"/>
    <mergeCell ref="A25:I25"/>
    <mergeCell ref="A27:I27"/>
    <mergeCell ref="A4:I4"/>
    <mergeCell ref="A26:I26"/>
    <mergeCell ref="A23:I23"/>
    <mergeCell ref="A24:I24"/>
    <mergeCell ref="A5:I5"/>
    <mergeCell ref="A9:F9"/>
    <mergeCell ref="A22:I22"/>
    <mergeCell ref="A33:I33"/>
    <mergeCell ref="A32:I32"/>
    <mergeCell ref="A28:I28"/>
    <mergeCell ref="A29:I29"/>
    <mergeCell ref="A30:I30"/>
    <mergeCell ref="A31:I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2012-03-27T10:13:15Z</cp:lastPrinted>
  <dcterms:created xsi:type="dcterms:W3CDTF">2011-11-14T13:51:37Z</dcterms:created>
  <dcterms:modified xsi:type="dcterms:W3CDTF">2012-03-27T10:13:29Z</dcterms:modified>
  <cp:category/>
  <cp:version/>
  <cp:contentType/>
  <cp:contentStatus/>
</cp:coreProperties>
</file>