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15" windowHeight="8100" activeTab="2"/>
  </bookViews>
  <sheets>
    <sheet name="Доходы" sheetId="1" r:id="rId1"/>
    <sheet name="Расходы" sheetId="2" r:id="rId2"/>
    <sheet name="источники" sheetId="3" r:id="rId3"/>
    <sheet name="решение" sheetId="4" r:id="rId4"/>
  </sheets>
  <definedNames/>
  <calcPr fullCalcOnLoad="1"/>
</workbook>
</file>

<file path=xl/sharedStrings.xml><?xml version="1.0" encoding="utf-8"?>
<sst xmlns="http://schemas.openxmlformats.org/spreadsheetml/2006/main" count="224" uniqueCount="166">
  <si>
    <t xml:space="preserve">                                                                       МО «Заволжский сельсовет»                                                                                   </t>
  </si>
  <si>
    <t xml:space="preserve">                                                            </t>
  </si>
  <si>
    <t>Код бюджетной классификации РФ</t>
  </si>
  <si>
    <t>Наименование</t>
  </si>
  <si>
    <t>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</si>
  <si>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</si>
  <si>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</si>
  <si>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</si>
  <si>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Прочие неналоговые доходы бюджетов поселений</t>
  </si>
  <si>
    <t>403 202 01001 10 0000 151</t>
  </si>
  <si>
    <t>403 202 01003 10 0000 151</t>
  </si>
  <si>
    <t>403 202 04012 10 0000 151</t>
  </si>
  <si>
    <t>Итого</t>
  </si>
  <si>
    <t>Верно: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</si>
  <si>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</si>
  <si>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</t>
  </si>
  <si>
    <t>Доходы-всего</t>
  </si>
  <si>
    <t>Налог на имущество физических лиц, взимаемых по ставке,  применяемой к объекту налогообложения расположенному в границах поселения.</t>
  </si>
  <si>
    <t>Невыясненные поступления, зачисленные в бюджет поселении.</t>
  </si>
  <si>
    <t>Дотация бюджетам поселении на выравнивание бюджетной обеспеченности</t>
  </si>
  <si>
    <t>Дотации бюджетам  поселении на поддержку мер по обеспечению сбалансированности бюджета</t>
  </si>
  <si>
    <t>Прочие субсидии бюджетам поселении</t>
  </si>
  <si>
    <t>Субвенции бюджетам поселении на осуществление первичного воинского учета на территории где отсутствует военные комиссариаты.</t>
  </si>
  <si>
    <t>000 0 00 00000 00 0000 000</t>
  </si>
  <si>
    <t>182 1 01 00000 00 0000 000</t>
  </si>
  <si>
    <t xml:space="preserve">     182 1 05 00000 00 0000 000</t>
  </si>
  <si>
    <t>182 105 03010 01 0000 110</t>
  </si>
  <si>
    <t>182 105 03020 01 0000 110</t>
  </si>
  <si>
    <t>Налоги на имущество</t>
  </si>
  <si>
    <t xml:space="preserve">182 1 06 00000 00 0000 110 </t>
  </si>
  <si>
    <t>182 106 01030 10 0000 110</t>
  </si>
  <si>
    <t>182 1 06 06013 10 1000 110</t>
  </si>
  <si>
    <t>182 106 0623 10 1000 110</t>
  </si>
  <si>
    <t>182 1 08 04020 01 1000 110</t>
  </si>
  <si>
    <t>182 1 09 04050 10 1000 110</t>
  </si>
  <si>
    <t>Доходы от использования имущества, находящегося в муниципальной собственности</t>
  </si>
  <si>
    <t>403 1 11 00000 10 0000 120</t>
  </si>
  <si>
    <t>Доходы, получаемые в виде арендной платы за земли.</t>
  </si>
  <si>
    <t>Доходы от сдачи в аренду  имущества находящихся в ведении органов управления поселения (за исключением имущества АУ)</t>
  </si>
  <si>
    <t>403 1 11 05035 10 1000 120</t>
  </si>
  <si>
    <t>Доходы от оказания платных услуг</t>
  </si>
  <si>
    <t>403 1 13 00000 00 0000 000</t>
  </si>
  <si>
    <t>Прочие доходы от оказания платных услуг</t>
  </si>
  <si>
    <t xml:space="preserve">403 1 13 03050 10 1000 130 </t>
  </si>
  <si>
    <t>403 1 17 00000 00 0000 000</t>
  </si>
  <si>
    <t>403 1 17 01050 10 0000 180</t>
  </si>
  <si>
    <t>403 1 17 05050 10 0000 180</t>
  </si>
  <si>
    <t xml:space="preserve">Прочие неналоговые доходы </t>
  </si>
  <si>
    <t>Безвозмездные поступления</t>
  </si>
  <si>
    <t>403 2 00 00000 00 0000 000</t>
  </si>
  <si>
    <t>403 2 02 02999 10 000 151</t>
  </si>
  <si>
    <t>403 2 030154 10 0000 151</t>
  </si>
  <si>
    <t>Межбюджетные трансферты</t>
  </si>
  <si>
    <t>Возврат остатков субсидий, субвенций и иных межбюджетных трансфертов</t>
  </si>
  <si>
    <t>403 2 19 05000 10 0000 151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</si>
  <si>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</si>
  <si>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Земельный налог ( по обязательствам, возникшим до 01.01.2006)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</si>
  <si>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</si>
  <si>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Государстивенная пошлина за совершение нотариальных действий ОМСУ</t>
  </si>
  <si>
    <t>сумма уточнения</t>
  </si>
  <si>
    <t>Задолженность и перерасчеты по отмененным налогам</t>
  </si>
  <si>
    <t xml:space="preserve">                                                                                                                  (руб.)</t>
  </si>
  <si>
    <t>Приложение №1</t>
  </si>
  <si>
    <t xml:space="preserve">   </t>
  </si>
  <si>
    <t>"Заволжский сельсовет"</t>
  </si>
  <si>
    <t>к Решению Совета МО</t>
  </si>
  <si>
    <t xml:space="preserve">                                                           </t>
  </si>
  <si>
    <t>Распределение</t>
  </si>
  <si>
    <t xml:space="preserve">расходов местного бюджета по кодам ФКР, кодам ЭКР </t>
  </si>
  <si>
    <t xml:space="preserve">       Наименование </t>
  </si>
  <si>
    <t>показателя</t>
  </si>
  <si>
    <t>КОД</t>
  </si>
  <si>
    <t>ФКР</t>
  </si>
  <si>
    <t>ЭКР</t>
  </si>
  <si>
    <t>Сумма</t>
  </si>
  <si>
    <t xml:space="preserve">РАСХОДЫ </t>
  </si>
  <si>
    <t>Функционирование высшего должностного лица субъекта РФ и органа местного самоуправления</t>
  </si>
  <si>
    <t xml:space="preserve">Оплата труда и начисление на оплату труда </t>
  </si>
  <si>
    <t>403 01 02 0020300 500</t>
  </si>
  <si>
    <t>Заработная плата</t>
  </si>
  <si>
    <t>403 01 02 0020300 500</t>
  </si>
  <si>
    <t>Начисления на оплату труда</t>
  </si>
  <si>
    <t>Другие общегосударственные вопросы</t>
  </si>
  <si>
    <t xml:space="preserve">Прочие выплаты </t>
  </si>
  <si>
    <t>Приобретение услуг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</si>
  <si>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</si>
  <si>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</si>
  <si>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</si>
  <si>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</si>
  <si>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</si>
  <si>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</si>
  <si>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</si>
  <si>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</si>
  <si>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Национальная оборона </t>
  </si>
  <si>
    <t xml:space="preserve">Оплата труда </t>
  </si>
  <si>
    <t xml:space="preserve">Начисление на оплату труда </t>
  </si>
  <si>
    <t>Увеличение стоимости  материальных запасов</t>
  </si>
  <si>
    <t>Предупреждение и ликвидация последствий чрезвычайных ситуаций и стихийных бедствий, гражданская оборона</t>
  </si>
  <si>
    <t xml:space="preserve"> </t>
  </si>
  <si>
    <t xml:space="preserve">Обеспечение противопожарной безопасности </t>
  </si>
  <si>
    <t>Коммунальное хозяйство</t>
  </si>
  <si>
    <t>Содержание уличного освещения</t>
  </si>
  <si>
    <t>Ямочный ремонт дороги</t>
  </si>
  <si>
    <t>Культура</t>
  </si>
  <si>
    <t>403 08 01 4409900 001</t>
  </si>
  <si>
    <t xml:space="preserve">Заработная плата </t>
  </si>
  <si>
    <t>Прочие выплаты</t>
  </si>
  <si>
    <t>403 08 01 440990 001</t>
  </si>
  <si>
    <t xml:space="preserve">Услуги связи </t>
  </si>
  <si>
    <t>Транспортные услуги</t>
  </si>
  <si>
    <t xml:space="preserve">Услуги по содержанию имущества </t>
  </si>
  <si>
    <t>Увеличение стоимости материальных  запасов</t>
  </si>
  <si>
    <t>СОЦИАЛЬНАЯ ПОЛИТИКА</t>
  </si>
  <si>
    <t xml:space="preserve">Пенсионное обеспечение </t>
  </si>
  <si>
    <t>403 10 01 4910100 000</t>
  </si>
  <si>
    <t>Пенсии, пособия, выплачиваемые организациями сектора государственного управления</t>
  </si>
  <si>
    <t>403 10 01 4910100 005</t>
  </si>
  <si>
    <t xml:space="preserve">Всего расходов </t>
  </si>
  <si>
    <t>Дефицит 5%</t>
  </si>
  <si>
    <t xml:space="preserve">Верно   </t>
  </si>
  <si>
    <t xml:space="preserve">Приложение №2 к  Решению </t>
  </si>
  <si>
    <t xml:space="preserve">                                                                                                                         </t>
  </si>
  <si>
    <t>уточнение</t>
  </si>
  <si>
    <t>Транспорт</t>
  </si>
  <si>
    <t>благоустройство территории</t>
  </si>
  <si>
    <t>Национальная безопасность и правоохранительная деятельность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</si>
  <si>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поселения</t>
  </si>
  <si>
    <t xml:space="preserve">                                                                </t>
  </si>
  <si>
    <t>Источники финансирования дефицита бюджета</t>
  </si>
  <si>
    <t xml:space="preserve"> муниципального образования «Заволжский сельсовет»</t>
  </si>
  <si>
    <t>Код бюджетной классификации</t>
  </si>
  <si>
    <t>Всего -источники финансирования дефицита бюджета</t>
  </si>
  <si>
    <t>Увеличение прочих остатков денежных                                                                   средств бюджетов поселений</t>
  </si>
  <si>
    <t>403 01 05 02 01 10 0000 510</t>
  </si>
  <si>
    <t>Уменьшение прочих остатков денежных средств местных бюджетов</t>
  </si>
  <si>
    <t>403 01 05 02 01 10 0000 610</t>
  </si>
  <si>
    <t>ВЕРНО:</t>
  </si>
  <si>
    <t xml:space="preserve">403 00 00 00 00 10 0000 000 </t>
  </si>
  <si>
    <t>2013 г.</t>
  </si>
  <si>
    <t>тыс.руб.</t>
  </si>
  <si>
    <t>Совета МО "Заволжский сельсовет"</t>
  </si>
  <si>
    <t>Приложение №4</t>
  </si>
  <si>
    <t>плановые назначения на 2012г.</t>
  </si>
  <si>
    <t>плановые назначения на 2013г.</t>
  </si>
  <si>
    <t>уточненные плановые назначения на 2012г.</t>
  </si>
  <si>
    <t>Налоговые и неналоговые доходы местного бюдждета (собственные)</t>
  </si>
  <si>
    <t>Доходы местного бюджета на 2012год и плановый период</t>
  </si>
  <si>
    <t>182 1 01 02010 01 0000 110</t>
  </si>
  <si>
    <t>182 1 01 02020 01 0000 110</t>
  </si>
  <si>
    <t>403 1 11 05013 10 1000 120</t>
  </si>
  <si>
    <t>403 03 10 2026700 900</t>
  </si>
  <si>
    <t>403 05 03 6000100 900</t>
  </si>
  <si>
    <t>403 05 03 6000400 900</t>
  </si>
  <si>
    <t>403 05 03 5201508 900</t>
  </si>
  <si>
    <t>403 01 13 0020400 900</t>
  </si>
  <si>
    <t>403 02 03 0013600 900</t>
  </si>
  <si>
    <t>от14.06.2012 г.№32</t>
  </si>
  <si>
    <t xml:space="preserve">от    14.06.2012г.№32          </t>
  </si>
  <si>
    <t>от  14.06.2012 г.№32</t>
  </si>
  <si>
    <t>плановые назначения на 2012г</t>
  </si>
  <si>
    <t>уточненые плановые назначения на 2012г.</t>
  </si>
  <si>
    <t>уточненные плановые назначения на 2013г.</t>
  </si>
  <si>
    <t>уточненые плановые назначения на 2014г.</t>
  </si>
  <si>
    <t>плановые назначения на 2014г.</t>
  </si>
  <si>
    <t>2012г.</t>
  </si>
  <si>
    <t>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</si>
</sst>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0.000"/>
  </numFmts>
  <fonts count="28"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/>
      <bottom/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 indent="1"/>
    </xf>
    <xf numFmtId="3" fontId="2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3" fontId="2" fillId="0" borderId="11" xfId="0" applyNumberFormat="1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wrapText="1" inden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 inden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164" fontId="2" fillId="0" borderId="17" xfId="58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9" xfId="0" applyFont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top" wrapText="1"/>
    </xf>
    <xf numFmtId="167" fontId="3" fillId="0" borderId="17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166" fontId="2" fillId="0" borderId="18" xfId="0" applyNumberFormat="1" applyFont="1" applyBorder="1" applyAlignment="1">
      <alignment horizontal="center" wrapText="1"/>
    </xf>
    <xf numFmtId="166" fontId="2" fillId="0" borderId="11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6" fontId="2" fillId="0" borderId="38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C1">
      <selection activeCell="E8" sqref="E8:E9"/>
    </sheetView>
  </sheetViews>
  <sheetFormatPr defaultColWidth="9.33203125" defaultRowHeight="11.25"/>
  <cols>
    <col min="1" max="1" width="4" style="1" customWidth="1"/>
    <col min="2" max="2" width="34.66015625" style="1" customWidth="1"/>
    <col min="3" max="3" width="60.5" style="1" customWidth="1"/>
    <col min="4" max="4" width="14.16015625" style="1" customWidth="1"/>
    <col min="5" max="5" width="15.83203125" style="1" customWidth="1"/>
    <col min="6" max="6" width="14.16015625" style="1" customWidth="1"/>
    <col min="7" max="8" width="15.83203125" style="1" customWidth="1"/>
    <col min="9" max="16384" width="9.33203125" style="1" customWidth="1"/>
  </cols>
  <sheetData>
    <row r="1" ht="3" customHeight="1"/>
    <row r="2" spans="2:8" ht="15">
      <c r="B2" s="2" t="s">
        <v>14</v>
      </c>
      <c r="E2" s="120"/>
      <c r="F2" s="120"/>
      <c r="G2" s="120" t="s">
        <v>62</v>
      </c>
      <c r="H2" s="120"/>
    </row>
    <row r="3" spans="2:8" ht="15">
      <c r="B3" s="2"/>
      <c r="E3" s="120"/>
      <c r="F3" s="120"/>
      <c r="G3" s="120" t="s">
        <v>65</v>
      </c>
      <c r="H3" s="120"/>
    </row>
    <row r="4" spans="2:8" ht="15">
      <c r="B4" s="2" t="s">
        <v>0</v>
      </c>
      <c r="C4" s="1" t="s">
        <v>63</v>
      </c>
      <c r="E4" s="120"/>
      <c r="F4" s="120"/>
      <c r="G4" s="120" t="s">
        <v>64</v>
      </c>
      <c r="H4" s="120"/>
    </row>
    <row r="5" spans="3:8" ht="15">
      <c r="C5" s="2" t="s">
        <v>66</v>
      </c>
      <c r="D5" s="2" t="s">
        <v>1</v>
      </c>
      <c r="E5" s="120"/>
      <c r="F5" s="120"/>
      <c r="G5" s="120" t="s">
        <v>156</v>
      </c>
      <c r="H5" s="120"/>
    </row>
    <row r="6" spans="1:7" ht="19.5" customHeight="1">
      <c r="A6" s="121" t="s">
        <v>146</v>
      </c>
      <c r="B6" s="121"/>
      <c r="C6" s="121"/>
      <c r="D6" s="121"/>
      <c r="E6" s="121"/>
      <c r="F6" s="121"/>
      <c r="G6" s="121"/>
    </row>
    <row r="7" spans="2:8" ht="15.75" thickBot="1">
      <c r="B7" s="3" t="s">
        <v>61</v>
      </c>
      <c r="H7" s="1" t="s">
        <v>139</v>
      </c>
    </row>
    <row r="8" spans="2:8" ht="15.75" customHeight="1">
      <c r="B8" s="118" t="s">
        <v>2</v>
      </c>
      <c r="C8" s="118" t="s">
        <v>3</v>
      </c>
      <c r="D8" s="122" t="s">
        <v>159</v>
      </c>
      <c r="E8" s="122" t="s">
        <v>59</v>
      </c>
      <c r="F8" s="140" t="s">
        <v>160</v>
      </c>
      <c r="G8" s="122" t="s">
        <v>161</v>
      </c>
      <c r="H8" s="122" t="s">
        <v>162</v>
      </c>
    </row>
    <row r="9" spans="2:8" ht="58.5" customHeight="1" thickBot="1">
      <c r="B9" s="119"/>
      <c r="C9" s="119"/>
      <c r="D9" s="123"/>
      <c r="E9" s="123"/>
      <c r="F9" s="123"/>
      <c r="G9" s="123"/>
      <c r="H9" s="123"/>
    </row>
    <row r="10" spans="2:8" s="83" customFormat="1" ht="15.75" thickBot="1">
      <c r="B10" s="35"/>
      <c r="C10" s="35" t="s">
        <v>4</v>
      </c>
      <c r="D10" s="35"/>
      <c r="E10" s="35"/>
      <c r="F10" s="84"/>
      <c r="G10" s="35"/>
      <c r="H10" s="67"/>
    </row>
    <row r="11" spans="2:8" s="83" customFormat="1" ht="21.75" customHeight="1" thickBot="1">
      <c r="B11" s="35"/>
      <c r="C11" s="86" t="s">
        <v>16</v>
      </c>
      <c r="D11" s="35">
        <f>SUM(D12+D33)</f>
        <v>3813.738</v>
      </c>
      <c r="E11" s="35">
        <f>SUM(E12+E33)</f>
        <v>342</v>
      </c>
      <c r="F11" s="110">
        <f>SUM(F12+F33)</f>
        <v>4155.737999999999</v>
      </c>
      <c r="G11" s="67">
        <f>SUM(G12+G33)</f>
        <v>3521.66</v>
      </c>
      <c r="H11" s="67">
        <f>SUM(H12+H33)</f>
        <v>3599.66</v>
      </c>
    </row>
    <row r="12" spans="2:8" s="83" customFormat="1" ht="30.75" customHeight="1" thickBot="1">
      <c r="B12" s="35" t="s">
        <v>23</v>
      </c>
      <c r="C12" s="85" t="s">
        <v>145</v>
      </c>
      <c r="D12" s="35">
        <f>SUM(D13+D16+D19+D23+D24+D25+D28+D30)</f>
        <v>883</v>
      </c>
      <c r="E12" s="35">
        <f>SUM(E13+E16+E19+E23+E24+E25+E28+E30)</f>
        <v>342</v>
      </c>
      <c r="F12" s="35">
        <f>SUM(F13+F16+F19+F23+F24+F25+F28+F30)</f>
        <v>1225</v>
      </c>
      <c r="G12" s="35">
        <f>SUM(G13+G16+G19+G23+G24+G25+G28+G30)</f>
        <v>1229</v>
      </c>
      <c r="H12" s="67">
        <f>SUM(H13+H16+H19+H23+H24+H25+H28+H30)</f>
        <v>1307</v>
      </c>
    </row>
    <row r="13" spans="2:8" s="83" customFormat="1" ht="16.5" customHeight="1" thickBot="1">
      <c r="B13" s="35" t="s">
        <v>24</v>
      </c>
      <c r="C13" s="85" t="s">
        <v>5</v>
      </c>
      <c r="D13" s="35">
        <f>SUM(D14:D15)</f>
        <v>210</v>
      </c>
      <c r="E13" s="35">
        <f>SUM(E14:E15)</f>
        <v>0</v>
      </c>
      <c r="F13" s="35">
        <f>SUM(F14:F15)</f>
        <v>210</v>
      </c>
      <c r="G13" s="67">
        <f>SUM(G14)</f>
        <v>226</v>
      </c>
      <c r="H13" s="67">
        <f>SUM(H14)</f>
        <v>255</v>
      </c>
    </row>
    <row r="14" spans="2:8" ht="30.75" customHeight="1" thickBot="1">
      <c r="B14" s="6" t="s">
        <v>147</v>
      </c>
      <c r="C14" s="8" t="s">
        <v>57</v>
      </c>
      <c r="D14" s="6">
        <v>210</v>
      </c>
      <c r="E14" s="6"/>
      <c r="F14" s="17">
        <f>SUM(D14+E14)</f>
        <v>210</v>
      </c>
      <c r="G14" s="6">
        <v>226</v>
      </c>
      <c r="H14" s="17">
        <v>255</v>
      </c>
    </row>
    <row r="15" spans="2:8" ht="18.75" customHeight="1" thickBot="1">
      <c r="B15" s="9" t="s">
        <v>148</v>
      </c>
      <c r="C15" s="8" t="s">
        <v>55</v>
      </c>
      <c r="D15" s="6"/>
      <c r="E15" s="6"/>
      <c r="F15" s="32"/>
      <c r="G15" s="6"/>
      <c r="H15" s="17"/>
    </row>
    <row r="16" spans="2:8" s="83" customFormat="1" ht="19.5" customHeight="1" thickBot="1">
      <c r="B16" s="88" t="s">
        <v>25</v>
      </c>
      <c r="C16" s="89" t="s">
        <v>6</v>
      </c>
      <c r="D16" s="35">
        <f>SUM(D17:D18)</f>
        <v>40</v>
      </c>
      <c r="E16" s="35">
        <f>SUM(E17:E18)</f>
        <v>0</v>
      </c>
      <c r="F16" s="67">
        <f>SUM(F17:F18)</f>
        <v>40</v>
      </c>
      <c r="G16" s="35">
        <f>SUM(G17:G18)</f>
        <v>39</v>
      </c>
      <c r="H16" s="67">
        <f>SUM(H17:H18)</f>
        <v>44</v>
      </c>
    </row>
    <row r="17" spans="2:8" ht="20.25" customHeight="1" thickBot="1">
      <c r="B17" s="6" t="s">
        <v>26</v>
      </c>
      <c r="C17" s="15" t="s">
        <v>7</v>
      </c>
      <c r="D17" s="10">
        <v>40</v>
      </c>
      <c r="E17" s="6"/>
      <c r="F17" s="7">
        <f>SUM(D17+E17)</f>
        <v>40</v>
      </c>
      <c r="G17" s="6">
        <v>39</v>
      </c>
      <c r="H17" s="17">
        <v>44</v>
      </c>
    </row>
    <row r="18" spans="2:8" ht="16.5" customHeight="1" thickBot="1">
      <c r="B18" s="6" t="s">
        <v>27</v>
      </c>
      <c r="C18" s="15" t="s">
        <v>7</v>
      </c>
      <c r="D18" s="10"/>
      <c r="E18" s="9"/>
      <c r="F18" s="7">
        <f>SUM(D18+E18)</f>
        <v>0</v>
      </c>
      <c r="G18" s="9"/>
      <c r="H18" s="17"/>
    </row>
    <row r="19" spans="2:8" s="83" customFormat="1" ht="16.5" customHeight="1" thickBot="1">
      <c r="B19" s="35" t="s">
        <v>29</v>
      </c>
      <c r="C19" s="87" t="s">
        <v>28</v>
      </c>
      <c r="D19" s="77">
        <f>SUM(D20:D22)</f>
        <v>40</v>
      </c>
      <c r="E19" s="67">
        <f>SUM(E20:E22)</f>
        <v>620</v>
      </c>
      <c r="F19" s="67">
        <f>SUM(F20:F22)</f>
        <v>660</v>
      </c>
      <c r="G19" s="67">
        <f>SUM(G20:G22)</f>
        <v>647</v>
      </c>
      <c r="H19" s="67">
        <f>SUM(H20:H22)</f>
        <v>651</v>
      </c>
    </row>
    <row r="20" spans="2:8" ht="44.25" customHeight="1" thickBot="1">
      <c r="B20" s="6" t="s">
        <v>30</v>
      </c>
      <c r="C20" s="8" t="s">
        <v>17</v>
      </c>
      <c r="D20" s="14">
        <v>10</v>
      </c>
      <c r="E20" s="10">
        <v>20</v>
      </c>
      <c r="F20" s="7">
        <f>SUM(D20+E20)</f>
        <v>30</v>
      </c>
      <c r="G20" s="10">
        <v>24</v>
      </c>
      <c r="H20" s="17">
        <v>27</v>
      </c>
    </row>
    <row r="21" spans="2:8" ht="46.5" customHeight="1" thickBot="1">
      <c r="B21" s="82" t="s">
        <v>31</v>
      </c>
      <c r="C21" s="18" t="s">
        <v>56</v>
      </c>
      <c r="D21" s="14">
        <v>10</v>
      </c>
      <c r="E21" s="14"/>
      <c r="F21" s="7">
        <f>SUM(D21+E21)</f>
        <v>10</v>
      </c>
      <c r="G21" s="14">
        <v>3</v>
      </c>
      <c r="H21" s="14">
        <v>4</v>
      </c>
    </row>
    <row r="22" spans="2:8" ht="44.25" customHeight="1" thickBot="1">
      <c r="B22" s="9" t="s">
        <v>32</v>
      </c>
      <c r="C22" s="11" t="s">
        <v>126</v>
      </c>
      <c r="D22" s="12">
        <v>20</v>
      </c>
      <c r="E22" s="6">
        <v>600</v>
      </c>
      <c r="F22" s="7">
        <f>SUM(D22+E22)</f>
        <v>620</v>
      </c>
      <c r="G22" s="6">
        <v>620</v>
      </c>
      <c r="H22" s="17">
        <v>620</v>
      </c>
    </row>
    <row r="23" spans="2:8" ht="31.5" customHeight="1" thickBot="1">
      <c r="B23" s="17" t="s">
        <v>33</v>
      </c>
      <c r="C23" s="18" t="s">
        <v>58</v>
      </c>
      <c r="D23" s="19">
        <v>7</v>
      </c>
      <c r="E23" s="6"/>
      <c r="F23" s="7">
        <f>SUM(D23+E23)</f>
        <v>7</v>
      </c>
      <c r="G23" s="6"/>
      <c r="H23" s="17"/>
    </row>
    <row r="24" spans="2:8" ht="21" customHeight="1" thickBot="1">
      <c r="B24" s="17" t="s">
        <v>34</v>
      </c>
      <c r="C24" s="18" t="s">
        <v>60</v>
      </c>
      <c r="D24" s="19"/>
      <c r="E24" s="9"/>
      <c r="F24" s="32"/>
      <c r="G24" s="9"/>
      <c r="H24" s="17"/>
    </row>
    <row r="25" spans="2:8" s="83" customFormat="1" ht="28.5" customHeight="1" thickBot="1">
      <c r="B25" s="67" t="s">
        <v>36</v>
      </c>
      <c r="C25" s="66" t="s">
        <v>35</v>
      </c>
      <c r="D25" s="72">
        <f>SUM(D26:D27)</f>
        <v>505</v>
      </c>
      <c r="E25" s="64">
        <f>SUM(E26:E27)</f>
        <v>-329</v>
      </c>
      <c r="F25" s="64">
        <f>SUM(F26:F27)</f>
        <v>176</v>
      </c>
      <c r="G25" s="64">
        <f>SUM(G26:G27)</f>
        <v>302</v>
      </c>
      <c r="H25" s="64">
        <f>SUM(H26:H27)</f>
        <v>342</v>
      </c>
    </row>
    <row r="26" spans="2:8" ht="18.75" customHeight="1" thickBot="1">
      <c r="B26" s="9" t="s">
        <v>149</v>
      </c>
      <c r="C26" s="18" t="s">
        <v>37</v>
      </c>
      <c r="D26" s="19">
        <v>176</v>
      </c>
      <c r="E26" s="12"/>
      <c r="F26" s="20">
        <f aca="true" t="shared" si="0" ref="F26:F39">SUM(D26+E26)</f>
        <v>176</v>
      </c>
      <c r="G26" s="12">
        <v>300</v>
      </c>
      <c r="H26" s="14">
        <v>340</v>
      </c>
    </row>
    <row r="27" spans="2:8" ht="27" customHeight="1" thickBot="1">
      <c r="B27" s="17" t="s">
        <v>39</v>
      </c>
      <c r="C27" s="8" t="s">
        <v>38</v>
      </c>
      <c r="D27" s="13">
        <v>329</v>
      </c>
      <c r="E27" s="13">
        <v>-329</v>
      </c>
      <c r="F27" s="20">
        <f t="shared" si="0"/>
        <v>0</v>
      </c>
      <c r="G27" s="13">
        <v>2</v>
      </c>
      <c r="H27" s="14">
        <v>2</v>
      </c>
    </row>
    <row r="28" spans="2:8" ht="18.75" customHeight="1" thickBot="1">
      <c r="B28" s="17" t="s">
        <v>41</v>
      </c>
      <c r="C28" s="18" t="s">
        <v>40</v>
      </c>
      <c r="D28" s="14">
        <f>SUM(D29)</f>
        <v>18</v>
      </c>
      <c r="E28" s="14"/>
      <c r="F28" s="20">
        <f t="shared" si="0"/>
        <v>18</v>
      </c>
      <c r="G28" s="14">
        <f>SUM(G29)</f>
        <v>15</v>
      </c>
      <c r="H28" s="14">
        <f>SUM(H29)</f>
        <v>15</v>
      </c>
    </row>
    <row r="29" spans="2:8" ht="18.75" customHeight="1" thickBot="1">
      <c r="B29" s="17" t="s">
        <v>43</v>
      </c>
      <c r="C29" s="18" t="s">
        <v>42</v>
      </c>
      <c r="D29" s="14">
        <v>18</v>
      </c>
      <c r="E29" s="21"/>
      <c r="F29" s="20">
        <f t="shared" si="0"/>
        <v>18</v>
      </c>
      <c r="G29" s="21">
        <v>15</v>
      </c>
      <c r="H29" s="14">
        <v>15</v>
      </c>
    </row>
    <row r="30" spans="2:8" s="83" customFormat="1" ht="20.25" customHeight="1" thickBot="1">
      <c r="B30" s="67" t="s">
        <v>44</v>
      </c>
      <c r="C30" s="66" t="s">
        <v>47</v>
      </c>
      <c r="D30" s="64">
        <f>SUM(D31:D32)</f>
        <v>63</v>
      </c>
      <c r="E30" s="64">
        <f>SUM(E31:E32)</f>
        <v>51</v>
      </c>
      <c r="F30" s="64">
        <f>SUM(F31:F32)</f>
        <v>114</v>
      </c>
      <c r="G30" s="64">
        <f>SUM(G31:G32)</f>
        <v>0</v>
      </c>
      <c r="H30" s="64">
        <f>SUM(H31:H32)</f>
        <v>0</v>
      </c>
    </row>
    <row r="31" spans="2:8" ht="24.75" customHeight="1" thickBot="1">
      <c r="B31" s="9" t="s">
        <v>45</v>
      </c>
      <c r="C31" s="18" t="s">
        <v>18</v>
      </c>
      <c r="D31" s="21"/>
      <c r="E31" s="12"/>
      <c r="F31" s="20">
        <f t="shared" si="0"/>
        <v>0</v>
      </c>
      <c r="G31" s="13"/>
      <c r="H31" s="14"/>
    </row>
    <row r="32" spans="2:8" ht="18" customHeight="1" thickBot="1">
      <c r="B32" s="17" t="s">
        <v>46</v>
      </c>
      <c r="C32" s="18" t="s">
        <v>8</v>
      </c>
      <c r="D32" s="14">
        <v>63</v>
      </c>
      <c r="E32" s="21">
        <v>51</v>
      </c>
      <c r="F32" s="20">
        <f t="shared" si="0"/>
        <v>114</v>
      </c>
      <c r="G32" s="14"/>
      <c r="H32" s="14"/>
    </row>
    <row r="33" spans="2:8" s="83" customFormat="1" ht="25.5" customHeight="1" thickBot="1">
      <c r="B33" s="68" t="s">
        <v>49</v>
      </c>
      <c r="C33" s="66" t="s">
        <v>48</v>
      </c>
      <c r="D33" s="64">
        <f>SUM(D34:D38)</f>
        <v>2930.738</v>
      </c>
      <c r="E33" s="64">
        <f>SUM(E34:E38)</f>
        <v>0</v>
      </c>
      <c r="F33" s="108">
        <f t="shared" si="0"/>
        <v>2930.738</v>
      </c>
      <c r="G33" s="74">
        <f>SUM(G34:G38)</f>
        <v>2292.66</v>
      </c>
      <c r="H33" s="74">
        <f>SUM(H34:H38)</f>
        <v>2292.66</v>
      </c>
    </row>
    <row r="34" spans="2:8" ht="28.5" customHeight="1" thickBot="1">
      <c r="B34" s="22" t="s">
        <v>9</v>
      </c>
      <c r="C34" s="18" t="s">
        <v>19</v>
      </c>
      <c r="D34" s="91">
        <v>916.99</v>
      </c>
      <c r="E34" s="24"/>
      <c r="F34" s="20">
        <f t="shared" si="0"/>
        <v>916.99</v>
      </c>
      <c r="G34" s="13">
        <v>919.66</v>
      </c>
      <c r="H34" s="14">
        <v>919.66</v>
      </c>
    </row>
    <row r="35" spans="2:8" ht="28.5" customHeight="1" thickBot="1">
      <c r="B35" s="22" t="s">
        <v>10</v>
      </c>
      <c r="C35" s="18" t="s">
        <v>20</v>
      </c>
      <c r="D35" s="23">
        <v>1670</v>
      </c>
      <c r="E35" s="25"/>
      <c r="F35" s="20">
        <f t="shared" si="0"/>
        <v>1670</v>
      </c>
      <c r="G35" s="25">
        <v>1288</v>
      </c>
      <c r="H35" s="24">
        <v>1288</v>
      </c>
    </row>
    <row r="36" spans="2:8" ht="21.75" customHeight="1" thickBot="1">
      <c r="B36" s="17" t="s">
        <v>50</v>
      </c>
      <c r="C36" s="18" t="s">
        <v>21</v>
      </c>
      <c r="D36" s="26">
        <v>142</v>
      </c>
      <c r="E36" s="26"/>
      <c r="F36" s="20">
        <f t="shared" si="0"/>
        <v>142</v>
      </c>
      <c r="G36" s="26"/>
      <c r="H36" s="26"/>
    </row>
    <row r="37" spans="2:8" ht="45" customHeight="1" thickBot="1">
      <c r="B37" s="6" t="s">
        <v>51</v>
      </c>
      <c r="C37" s="18" t="s">
        <v>22</v>
      </c>
      <c r="D37" s="27">
        <v>126.748</v>
      </c>
      <c r="E37" s="28"/>
      <c r="F37" s="20">
        <f t="shared" si="0"/>
        <v>126.748</v>
      </c>
      <c r="G37" s="81">
        <v>85</v>
      </c>
      <c r="H37" s="26">
        <v>85</v>
      </c>
    </row>
    <row r="38" spans="2:8" ht="24.75" customHeight="1" thickBot="1">
      <c r="B38" s="9" t="s">
        <v>11</v>
      </c>
      <c r="C38" s="18" t="s">
        <v>52</v>
      </c>
      <c r="D38" s="14">
        <v>75</v>
      </c>
      <c r="E38" s="14"/>
      <c r="F38" s="20">
        <f t="shared" si="0"/>
        <v>75</v>
      </c>
      <c r="G38" s="14"/>
      <c r="H38" s="14"/>
    </row>
    <row r="39" spans="2:8" ht="35.25" customHeight="1" thickBot="1">
      <c r="B39" s="17" t="s">
        <v>54</v>
      </c>
      <c r="C39" s="29" t="s">
        <v>53</v>
      </c>
      <c r="D39" s="14"/>
      <c r="E39" s="14"/>
      <c r="F39" s="24">
        <f t="shared" si="0"/>
        <v>0</v>
      </c>
      <c r="G39" s="14"/>
      <c r="H39" s="14"/>
    </row>
    <row r="40" spans="2:8" ht="24.75" customHeight="1" thickBot="1">
      <c r="B40" s="30"/>
      <c r="C40" s="18" t="s">
        <v>12</v>
      </c>
      <c r="D40" s="19">
        <f>SUM(D11+D39)</f>
        <v>3813.738</v>
      </c>
      <c r="E40" s="14">
        <f>SUM(E11+E39)</f>
        <v>342</v>
      </c>
      <c r="F40" s="14">
        <f>SUM(F11+F39)</f>
        <v>4155.737999999999</v>
      </c>
      <c r="G40" s="14">
        <f>SUM(G11+G39)</f>
        <v>3521.66</v>
      </c>
      <c r="H40" s="14">
        <f>SUM(H11+H39)</f>
        <v>3599.66</v>
      </c>
    </row>
    <row r="41" ht="15">
      <c r="B41" s="2"/>
    </row>
    <row r="42" ht="15">
      <c r="B42" s="31" t="s">
        <v>13</v>
      </c>
    </row>
    <row r="43" ht="15">
      <c r="B43" s="31"/>
    </row>
    <row r="44" ht="15">
      <c r="B44" s="31"/>
    </row>
    <row r="45" ht="15">
      <c r="B45" s="31" t="s">
        <v>14</v>
      </c>
    </row>
    <row r="46" ht="15">
      <c r="B46" s="31" t="s">
        <v>15</v>
      </c>
    </row>
  </sheetData>
  <sheetProtection/>
  <mergeCells count="16">
    <mergeCell ref="E4:F4"/>
    <mergeCell ref="E5:F5"/>
    <mergeCell ref="E3:F3"/>
    <mergeCell ref="D8:D9"/>
    <mergeCell ref="E8:E9"/>
    <mergeCell ref="F8:F9"/>
    <mergeCell ref="B8:B9"/>
    <mergeCell ref="C8:C9"/>
    <mergeCell ref="G2:H2"/>
    <mergeCell ref="G3:H3"/>
    <mergeCell ref="G4:H4"/>
    <mergeCell ref="G5:H5"/>
    <mergeCell ref="A6:G6"/>
    <mergeCell ref="G8:G9"/>
    <mergeCell ref="H8:H9"/>
    <mergeCell ref="E2:F2"/>
  </mergeCells>
  <printOptions/>
  <pageMargins left="0.7086614173228347" right="0.7086614173228347" top="0.27" bottom="0.1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B1">
      <selection activeCell="B7" sqref="B7"/>
    </sheetView>
  </sheetViews>
  <sheetFormatPr defaultColWidth="9.33203125" defaultRowHeight="11.25"/>
  <cols>
    <col min="1" max="1" width="50.16015625" style="0" customWidth="1"/>
    <col min="2" max="2" width="31.33203125" style="0" customWidth="1"/>
    <col min="3" max="3" width="15.83203125" style="0" customWidth="1"/>
    <col min="4" max="4" width="17.16015625" style="0" customWidth="1"/>
    <col min="5" max="5" width="15.5" style="0" customWidth="1"/>
    <col min="6" max="6" width="14.83203125" style="0" customWidth="1"/>
    <col min="7" max="7" width="15.66015625" style="0" customWidth="1"/>
    <col min="8" max="8" width="15.83203125" style="0" customWidth="1"/>
  </cols>
  <sheetData>
    <row r="1" spans="1:8" ht="18.75">
      <c r="A1" s="33"/>
      <c r="D1" s="136"/>
      <c r="E1" s="136"/>
      <c r="F1" s="136" t="s">
        <v>120</v>
      </c>
      <c r="G1" s="136"/>
      <c r="H1" s="136"/>
    </row>
    <row r="2" spans="1:8" ht="18.75">
      <c r="A2" s="33"/>
      <c r="D2" s="136"/>
      <c r="E2" s="136"/>
      <c r="F2" s="136" t="s">
        <v>140</v>
      </c>
      <c r="G2" s="136"/>
      <c r="H2" s="136"/>
    </row>
    <row r="3" spans="1:8" ht="18.75">
      <c r="A3" s="33"/>
      <c r="D3" s="136"/>
      <c r="E3" s="136"/>
      <c r="F3" s="136" t="s">
        <v>157</v>
      </c>
      <c r="G3" s="136"/>
      <c r="H3" s="136"/>
    </row>
    <row r="4" spans="1:4" ht="18.75">
      <c r="A4" s="121" t="s">
        <v>67</v>
      </c>
      <c r="B4" s="121"/>
      <c r="C4" s="121"/>
      <c r="D4" s="121"/>
    </row>
    <row r="5" spans="1:4" ht="18.75">
      <c r="A5" s="121" t="s">
        <v>68</v>
      </c>
      <c r="B5" s="121"/>
      <c r="C5" s="121"/>
      <c r="D5" s="121"/>
    </row>
    <row r="6" spans="1:8" ht="16.5" thickBot="1">
      <c r="A6" s="34" t="s">
        <v>121</v>
      </c>
      <c r="F6" s="2"/>
      <c r="G6" s="2"/>
      <c r="H6" s="2" t="s">
        <v>139</v>
      </c>
    </row>
    <row r="7" spans="1:10" ht="30.75" customHeight="1">
      <c r="A7" s="22" t="s">
        <v>69</v>
      </c>
      <c r="B7" s="22" t="s">
        <v>71</v>
      </c>
      <c r="C7" s="22" t="s">
        <v>71</v>
      </c>
      <c r="D7" s="126" t="s">
        <v>74</v>
      </c>
      <c r="E7" s="127"/>
      <c r="F7" s="127"/>
      <c r="G7" s="127"/>
      <c r="H7" s="128"/>
      <c r="J7" s="45"/>
    </row>
    <row r="8" spans="1:8" ht="17.25" customHeight="1" thickBot="1">
      <c r="A8" s="6" t="s">
        <v>70</v>
      </c>
      <c r="B8" s="9" t="s">
        <v>72</v>
      </c>
      <c r="C8" s="6" t="s">
        <v>73</v>
      </c>
      <c r="D8" s="129"/>
      <c r="E8" s="130"/>
      <c r="F8" s="130"/>
      <c r="G8" s="130"/>
      <c r="H8" s="131"/>
    </row>
    <row r="9" spans="1:8" ht="66" customHeight="1" thickBot="1">
      <c r="A9" s="35" t="s">
        <v>75</v>
      </c>
      <c r="B9" s="17"/>
      <c r="C9" s="10"/>
      <c r="D9" s="6" t="s">
        <v>142</v>
      </c>
      <c r="E9" s="6" t="s">
        <v>122</v>
      </c>
      <c r="F9" s="32" t="s">
        <v>144</v>
      </c>
      <c r="G9" s="6" t="s">
        <v>143</v>
      </c>
      <c r="H9" s="17" t="s">
        <v>163</v>
      </c>
    </row>
    <row r="10" spans="1:8" ht="50.25" customHeight="1" thickBot="1">
      <c r="A10" s="35" t="s">
        <v>76</v>
      </c>
      <c r="B10" s="35"/>
      <c r="C10" s="63">
        <v>0</v>
      </c>
      <c r="D10" s="63">
        <f>SUM(D11)</f>
        <v>358</v>
      </c>
      <c r="E10" s="63">
        <f>SUM(E11)</f>
        <v>0</v>
      </c>
      <c r="F10" s="64">
        <f>SUM(F11)</f>
        <v>358</v>
      </c>
      <c r="G10" s="64">
        <f>SUM(G11)</f>
        <v>358</v>
      </c>
      <c r="H10" s="64">
        <f>SUM(H11)</f>
        <v>358</v>
      </c>
    </row>
    <row r="11" spans="1:8" ht="21.75" customHeight="1" thickBot="1">
      <c r="A11" s="6" t="s">
        <v>77</v>
      </c>
      <c r="B11" s="6" t="s">
        <v>78</v>
      </c>
      <c r="C11" s="12">
        <v>210</v>
      </c>
      <c r="D11" s="12">
        <f>SUM(D12:D13)</f>
        <v>358</v>
      </c>
      <c r="E11" s="12">
        <f>SUM(E12:E13)</f>
        <v>0</v>
      </c>
      <c r="F11" s="14">
        <f>SUM(F12:F13)</f>
        <v>358</v>
      </c>
      <c r="G11" s="14">
        <f>SUM(G12:G13)</f>
        <v>358</v>
      </c>
      <c r="H11" s="14">
        <f>SUM(H12:H13)</f>
        <v>358</v>
      </c>
    </row>
    <row r="12" spans="1:8" ht="16.5" customHeight="1" thickBot="1">
      <c r="A12" s="6" t="s">
        <v>79</v>
      </c>
      <c r="B12" s="6" t="s">
        <v>80</v>
      </c>
      <c r="C12" s="6">
        <v>211</v>
      </c>
      <c r="D12" s="6">
        <v>267</v>
      </c>
      <c r="E12" s="6"/>
      <c r="F12" s="7">
        <v>267</v>
      </c>
      <c r="G12" s="7">
        <v>267</v>
      </c>
      <c r="H12" s="7">
        <v>267</v>
      </c>
    </row>
    <row r="13" spans="1:8" ht="17.25" customHeight="1" thickBot="1">
      <c r="A13" s="4" t="s">
        <v>81</v>
      </c>
      <c r="B13" s="4" t="s">
        <v>78</v>
      </c>
      <c r="C13" s="4">
        <v>213</v>
      </c>
      <c r="D13" s="4">
        <v>91</v>
      </c>
      <c r="E13" s="4"/>
      <c r="F13" s="4">
        <v>91</v>
      </c>
      <c r="G13" s="4">
        <v>91</v>
      </c>
      <c r="H13" s="4">
        <v>91</v>
      </c>
    </row>
    <row r="14" spans="1:8" ht="23.25" customHeight="1" thickBot="1">
      <c r="A14" s="50" t="s">
        <v>82</v>
      </c>
      <c r="B14" s="50"/>
      <c r="C14" s="50">
        <v>0</v>
      </c>
      <c r="D14" s="65">
        <f>SUM(D15:D25)</f>
        <v>1359</v>
      </c>
      <c r="E14" s="65">
        <f>SUM(E15:E25)</f>
        <v>252</v>
      </c>
      <c r="F14" s="109">
        <f>SUM(F15:F25)</f>
        <v>1611</v>
      </c>
      <c r="G14" s="65">
        <f>SUM(G15:G25)</f>
        <v>1518</v>
      </c>
      <c r="H14" s="65">
        <f>SUM(H15:H25)</f>
        <v>1518</v>
      </c>
    </row>
    <row r="15" spans="1:8" ht="15.75" customHeight="1" thickBot="1">
      <c r="A15" s="17" t="s">
        <v>79</v>
      </c>
      <c r="B15" s="17" t="s">
        <v>154</v>
      </c>
      <c r="C15" s="17">
        <v>211</v>
      </c>
      <c r="D15" s="58">
        <v>710</v>
      </c>
      <c r="E15" s="17">
        <v>75</v>
      </c>
      <c r="F15" s="90">
        <f>SUM(D15+E15)</f>
        <v>785</v>
      </c>
      <c r="G15" s="17">
        <v>785</v>
      </c>
      <c r="H15" s="17">
        <v>785</v>
      </c>
    </row>
    <row r="16" spans="1:8" ht="15.75" customHeight="1" thickBot="1">
      <c r="A16" s="6" t="s">
        <v>83</v>
      </c>
      <c r="B16" s="6" t="s">
        <v>154</v>
      </c>
      <c r="C16" s="12">
        <v>212</v>
      </c>
      <c r="D16" s="12">
        <v>1</v>
      </c>
      <c r="E16" s="12"/>
      <c r="F16" s="90">
        <f aca="true" t="shared" si="0" ref="F16:F25">SUM(D16+E16)</f>
        <v>1</v>
      </c>
      <c r="G16" s="20">
        <v>1</v>
      </c>
      <c r="H16" s="20">
        <v>1</v>
      </c>
    </row>
    <row r="17" spans="1:8" ht="18" customHeight="1" thickBot="1">
      <c r="A17" s="6" t="s">
        <v>81</v>
      </c>
      <c r="B17" s="6" t="s">
        <v>154</v>
      </c>
      <c r="C17" s="6">
        <v>213</v>
      </c>
      <c r="D17" s="6">
        <v>243</v>
      </c>
      <c r="E17" s="6">
        <v>-13</v>
      </c>
      <c r="F17" s="90">
        <f t="shared" si="0"/>
        <v>230</v>
      </c>
      <c r="G17" s="7">
        <v>230</v>
      </c>
      <c r="H17" s="7">
        <v>230</v>
      </c>
    </row>
    <row r="18" spans="1:8" ht="17.25" customHeight="1" thickBot="1">
      <c r="A18" s="17" t="s">
        <v>85</v>
      </c>
      <c r="B18" s="17" t="s">
        <v>154</v>
      </c>
      <c r="C18" s="14">
        <v>221</v>
      </c>
      <c r="D18" s="14">
        <v>40</v>
      </c>
      <c r="E18" s="14">
        <v>10</v>
      </c>
      <c r="F18" s="90">
        <f t="shared" si="0"/>
        <v>50</v>
      </c>
      <c r="G18" s="14">
        <v>50</v>
      </c>
      <c r="H18" s="14">
        <v>50</v>
      </c>
    </row>
    <row r="19" spans="1:8" ht="15.75" customHeight="1" thickBot="1">
      <c r="A19" s="6" t="s">
        <v>86</v>
      </c>
      <c r="B19" s="6" t="s">
        <v>154</v>
      </c>
      <c r="C19" s="6">
        <v>222</v>
      </c>
      <c r="D19" s="36">
        <v>2</v>
      </c>
      <c r="E19" s="14"/>
      <c r="F19" s="106">
        <f t="shared" si="0"/>
        <v>2</v>
      </c>
      <c r="G19" s="51">
        <v>2</v>
      </c>
      <c r="H19" s="51">
        <v>2</v>
      </c>
    </row>
    <row r="20" spans="1:8" ht="18" customHeight="1" thickBot="1">
      <c r="A20" s="6" t="s">
        <v>87</v>
      </c>
      <c r="B20" s="6" t="s">
        <v>154</v>
      </c>
      <c r="C20" s="6">
        <v>223</v>
      </c>
      <c r="D20" s="6">
        <v>66</v>
      </c>
      <c r="E20" s="6">
        <v>54</v>
      </c>
      <c r="F20" s="106">
        <f t="shared" si="0"/>
        <v>120</v>
      </c>
      <c r="G20" s="7">
        <v>100</v>
      </c>
      <c r="H20" s="7">
        <v>100</v>
      </c>
    </row>
    <row r="21" spans="1:8" ht="21.75" customHeight="1" thickBot="1">
      <c r="A21" s="6" t="s">
        <v>88</v>
      </c>
      <c r="B21" s="6" t="s">
        <v>154</v>
      </c>
      <c r="C21" s="6">
        <v>225</v>
      </c>
      <c r="D21" s="12">
        <v>20</v>
      </c>
      <c r="E21" s="12">
        <v>30</v>
      </c>
      <c r="F21" s="90">
        <f t="shared" si="0"/>
        <v>50</v>
      </c>
      <c r="G21" s="20">
        <v>20</v>
      </c>
      <c r="H21" s="20">
        <v>20</v>
      </c>
    </row>
    <row r="22" spans="1:8" ht="16.5" customHeight="1" thickBot="1">
      <c r="A22" s="6" t="s">
        <v>89</v>
      </c>
      <c r="B22" s="6" t="s">
        <v>154</v>
      </c>
      <c r="C22" s="6">
        <v>226</v>
      </c>
      <c r="D22" s="12">
        <v>47</v>
      </c>
      <c r="E22" s="12">
        <v>73</v>
      </c>
      <c r="F22" s="90">
        <f t="shared" si="0"/>
        <v>120</v>
      </c>
      <c r="G22" s="37">
        <v>120</v>
      </c>
      <c r="H22" s="37">
        <v>120</v>
      </c>
    </row>
    <row r="23" spans="1:8" ht="16.5" customHeight="1" thickBot="1">
      <c r="A23" s="6" t="s">
        <v>90</v>
      </c>
      <c r="B23" s="6" t="s">
        <v>154</v>
      </c>
      <c r="C23" s="6">
        <v>290</v>
      </c>
      <c r="D23" s="12">
        <v>75</v>
      </c>
      <c r="E23" s="12">
        <v>-5</v>
      </c>
      <c r="F23" s="90">
        <f t="shared" si="0"/>
        <v>70</v>
      </c>
      <c r="G23" s="20">
        <v>45</v>
      </c>
      <c r="H23" s="20">
        <v>45</v>
      </c>
    </row>
    <row r="24" spans="1:8" ht="21.75" customHeight="1" thickBot="1">
      <c r="A24" s="6" t="s">
        <v>91</v>
      </c>
      <c r="B24" s="6" t="s">
        <v>154</v>
      </c>
      <c r="C24" s="12">
        <v>310</v>
      </c>
      <c r="D24" s="12">
        <v>20</v>
      </c>
      <c r="E24" s="12"/>
      <c r="F24" s="90">
        <f t="shared" si="0"/>
        <v>20</v>
      </c>
      <c r="G24" s="20"/>
      <c r="H24" s="20"/>
    </row>
    <row r="25" spans="1:8" ht="21.75" customHeight="1" thickBot="1">
      <c r="A25" s="47" t="s">
        <v>92</v>
      </c>
      <c r="B25" s="6" t="s">
        <v>154</v>
      </c>
      <c r="C25" s="48">
        <v>340</v>
      </c>
      <c r="D25" s="49">
        <v>135</v>
      </c>
      <c r="E25" s="49">
        <v>28</v>
      </c>
      <c r="F25" s="106">
        <f t="shared" si="0"/>
        <v>163</v>
      </c>
      <c r="G25" s="49">
        <v>165</v>
      </c>
      <c r="H25" s="49">
        <v>165</v>
      </c>
    </row>
    <row r="26" spans="1:8" ht="23.25" customHeight="1" thickBot="1">
      <c r="A26" s="66" t="s">
        <v>93</v>
      </c>
      <c r="B26" s="66"/>
      <c r="C26" s="67">
        <v>0</v>
      </c>
      <c r="D26" s="64">
        <f>SUM(D27:D32)</f>
        <v>126.748</v>
      </c>
      <c r="E26" s="64">
        <f>SUM(E27:E30)</f>
        <v>-25.3</v>
      </c>
      <c r="F26" s="64">
        <f>SUM(F27:F32)</f>
        <v>126.748</v>
      </c>
      <c r="G26" s="64">
        <f>SUM(G27:G30)</f>
        <v>119</v>
      </c>
      <c r="H26" s="64">
        <f>SUM(H27:H30)</f>
        <v>119</v>
      </c>
    </row>
    <row r="27" spans="1:8" ht="17.25" customHeight="1" thickBot="1">
      <c r="A27" s="38" t="s">
        <v>94</v>
      </c>
      <c r="B27" s="6" t="s">
        <v>155</v>
      </c>
      <c r="C27" s="6">
        <v>211</v>
      </c>
      <c r="D27" s="12">
        <v>85</v>
      </c>
      <c r="E27" s="12">
        <v>-17.3</v>
      </c>
      <c r="F27" s="20">
        <f>SUM(D27+E27)</f>
        <v>67.7</v>
      </c>
      <c r="G27" s="20">
        <v>85</v>
      </c>
      <c r="H27" s="20">
        <v>85</v>
      </c>
    </row>
    <row r="28" spans="1:8" ht="18" customHeight="1" thickBot="1">
      <c r="A28" s="5" t="s">
        <v>95</v>
      </c>
      <c r="B28" s="4" t="s">
        <v>155</v>
      </c>
      <c r="C28" s="4">
        <v>213</v>
      </c>
      <c r="D28" s="25">
        <v>29</v>
      </c>
      <c r="E28" s="25">
        <v>-8</v>
      </c>
      <c r="F28" s="20">
        <f>SUM(D28:E28)</f>
        <v>21</v>
      </c>
      <c r="G28" s="25">
        <v>29</v>
      </c>
      <c r="H28" s="25">
        <v>29</v>
      </c>
    </row>
    <row r="29" spans="1:8" ht="18" customHeight="1" thickBot="1">
      <c r="A29" s="18" t="s">
        <v>89</v>
      </c>
      <c r="B29" s="17" t="s">
        <v>155</v>
      </c>
      <c r="C29" s="17">
        <v>221</v>
      </c>
      <c r="D29" s="14">
        <v>4</v>
      </c>
      <c r="E29" s="14"/>
      <c r="F29" s="24">
        <f>SUM(D29:E29)</f>
        <v>4</v>
      </c>
      <c r="G29" s="14">
        <v>4</v>
      </c>
      <c r="H29" s="14">
        <v>4</v>
      </c>
    </row>
    <row r="30" spans="1:8" ht="21" customHeight="1" thickBot="1">
      <c r="A30" s="18" t="s">
        <v>96</v>
      </c>
      <c r="B30" s="17" t="s">
        <v>155</v>
      </c>
      <c r="C30" s="16">
        <v>226</v>
      </c>
      <c r="D30" s="116">
        <v>1</v>
      </c>
      <c r="E30" s="21"/>
      <c r="F30" s="116">
        <f>SUM(D30:E30)</f>
        <v>1</v>
      </c>
      <c r="G30" s="116">
        <v>1</v>
      </c>
      <c r="H30" s="116">
        <v>1</v>
      </c>
    </row>
    <row r="31" spans="1:8" ht="21" customHeight="1" thickBot="1">
      <c r="A31" s="18"/>
      <c r="B31" s="17" t="s">
        <v>155</v>
      </c>
      <c r="C31" s="114">
        <v>310</v>
      </c>
      <c r="D31" s="113"/>
      <c r="E31" s="113">
        <v>32</v>
      </c>
      <c r="F31" s="116">
        <f>SUM(D31:E31)</f>
        <v>32</v>
      </c>
      <c r="G31" s="14"/>
      <c r="H31" s="14"/>
    </row>
    <row r="32" spans="1:8" ht="18.75" customHeight="1" thickBot="1">
      <c r="A32" s="18"/>
      <c r="B32" s="17" t="s">
        <v>155</v>
      </c>
      <c r="C32" s="115">
        <v>340</v>
      </c>
      <c r="D32" s="21">
        <v>7.748</v>
      </c>
      <c r="E32" s="117">
        <v>-6.7</v>
      </c>
      <c r="F32" s="111">
        <f>SUM(D32:E32)</f>
        <v>1.048</v>
      </c>
      <c r="G32" s="117">
        <v>13.5</v>
      </c>
      <c r="H32" s="112">
        <v>16</v>
      </c>
    </row>
    <row r="33" spans="1:8" s="69" customFormat="1" ht="28.5" customHeight="1" thickBot="1">
      <c r="A33" s="76" t="s">
        <v>125</v>
      </c>
      <c r="B33" s="78">
        <v>4030300000000000</v>
      </c>
      <c r="C33" s="77"/>
      <c r="D33" s="64">
        <f>SUM(D34+D38)</f>
        <v>280</v>
      </c>
      <c r="E33" s="64">
        <f>SUM(E34+E38)</f>
        <v>42</v>
      </c>
      <c r="F33" s="64">
        <f>SUM(F34+F38)</f>
        <v>322</v>
      </c>
      <c r="G33" s="64">
        <f>SUM(G34+G38)</f>
        <v>368</v>
      </c>
      <c r="H33" s="64">
        <f>SUM(H34+H38)</f>
        <v>370</v>
      </c>
    </row>
    <row r="34" spans="1:8" s="69" customFormat="1" ht="56.25" customHeight="1" thickBot="1">
      <c r="A34" s="66" t="s">
        <v>97</v>
      </c>
      <c r="B34" s="75" t="s">
        <v>98</v>
      </c>
      <c r="C34" s="57"/>
      <c r="D34" s="64">
        <f>SUM(D35:D37)</f>
        <v>25</v>
      </c>
      <c r="E34" s="64">
        <f>SUM(E35:E37)</f>
        <v>50</v>
      </c>
      <c r="F34" s="64">
        <f>SUM(F35:F37)</f>
        <v>75</v>
      </c>
      <c r="G34" s="64">
        <f>SUM(G35:G37)</f>
        <v>38</v>
      </c>
      <c r="H34" s="64">
        <f>SUM(H35:H37)</f>
        <v>40</v>
      </c>
    </row>
    <row r="35" spans="1:8" ht="18" customHeight="1" thickBot="1">
      <c r="A35" s="18" t="s">
        <v>84</v>
      </c>
      <c r="B35" s="60">
        <v>40303095201504900</v>
      </c>
      <c r="C35" s="17">
        <v>226</v>
      </c>
      <c r="D35" s="14">
        <v>15</v>
      </c>
      <c r="E35" s="14"/>
      <c r="F35" s="14">
        <f>SUM(D35:E35)</f>
        <v>15</v>
      </c>
      <c r="G35" s="14">
        <v>28</v>
      </c>
      <c r="H35" s="14">
        <v>30</v>
      </c>
    </row>
    <row r="36" spans="1:8" ht="15.75" customHeight="1" thickBot="1">
      <c r="A36" s="18" t="s">
        <v>84</v>
      </c>
      <c r="B36" s="30">
        <v>40303092180100900</v>
      </c>
      <c r="C36" s="14">
        <v>226</v>
      </c>
      <c r="D36" s="14"/>
      <c r="E36" s="14"/>
      <c r="F36" s="14">
        <f>SUM(D36:E36)</f>
        <v>0</v>
      </c>
      <c r="G36" s="14"/>
      <c r="H36" s="14"/>
    </row>
    <row r="37" spans="1:8" ht="23.25" customHeight="1" thickBot="1">
      <c r="A37" s="38" t="s">
        <v>92</v>
      </c>
      <c r="B37" s="43">
        <v>40303095201504900</v>
      </c>
      <c r="C37" s="12">
        <v>340</v>
      </c>
      <c r="D37" s="12">
        <v>10</v>
      </c>
      <c r="E37" s="12">
        <v>50</v>
      </c>
      <c r="F37" s="14">
        <f>SUM(D37:E37)</f>
        <v>60</v>
      </c>
      <c r="G37" s="24">
        <v>10</v>
      </c>
      <c r="H37" s="24">
        <v>10</v>
      </c>
    </row>
    <row r="38" spans="1:8" ht="30" customHeight="1" thickBot="1">
      <c r="A38" s="50" t="s">
        <v>99</v>
      </c>
      <c r="B38" s="50"/>
      <c r="C38" s="50">
        <v>0</v>
      </c>
      <c r="D38" s="68">
        <f>SUM(D39:D42)</f>
        <v>255</v>
      </c>
      <c r="E38" s="68">
        <f>SUM(E39:E42)</f>
        <v>-8</v>
      </c>
      <c r="F38" s="67">
        <f>SUM(F39:F42)</f>
        <v>247</v>
      </c>
      <c r="G38" s="67">
        <f>SUM(G39:G42)</f>
        <v>330</v>
      </c>
      <c r="H38" s="67">
        <f>SUM(H39:H42)</f>
        <v>330</v>
      </c>
    </row>
    <row r="39" spans="1:8" ht="16.5" customHeight="1" thickBot="1">
      <c r="A39" s="17" t="s">
        <v>79</v>
      </c>
      <c r="B39" s="17" t="s">
        <v>150</v>
      </c>
      <c r="C39" s="17">
        <v>211</v>
      </c>
      <c r="D39" s="17">
        <v>180</v>
      </c>
      <c r="E39" s="17"/>
      <c r="F39" s="17">
        <f>SUM(D39:E39)</f>
        <v>180</v>
      </c>
      <c r="G39" s="17">
        <v>194</v>
      </c>
      <c r="H39" s="17">
        <v>194</v>
      </c>
    </row>
    <row r="40" spans="1:8" ht="18" customHeight="1" thickBot="1">
      <c r="A40" s="6" t="s">
        <v>81</v>
      </c>
      <c r="B40" s="38" t="s">
        <v>150</v>
      </c>
      <c r="C40" s="6">
        <v>213</v>
      </c>
      <c r="D40" s="6">
        <v>62</v>
      </c>
      <c r="E40" s="6">
        <v>-8</v>
      </c>
      <c r="F40" s="17">
        <f>SUM(D40:E40)</f>
        <v>54</v>
      </c>
      <c r="G40" s="7">
        <v>66</v>
      </c>
      <c r="H40" s="7">
        <v>66</v>
      </c>
    </row>
    <row r="41" spans="1:8" ht="16.5" customHeight="1" thickBot="1">
      <c r="A41" s="6" t="s">
        <v>89</v>
      </c>
      <c r="B41" s="40">
        <v>40303102026700900</v>
      </c>
      <c r="C41" s="6">
        <v>226</v>
      </c>
      <c r="D41" s="6">
        <v>3</v>
      </c>
      <c r="E41" s="6"/>
      <c r="F41" s="17">
        <f>SUM(D41:E41)</f>
        <v>3</v>
      </c>
      <c r="G41" s="7">
        <v>50</v>
      </c>
      <c r="H41" s="7">
        <v>50</v>
      </c>
    </row>
    <row r="42" spans="1:8" ht="18" customHeight="1" thickBot="1">
      <c r="A42" s="17" t="s">
        <v>92</v>
      </c>
      <c r="B42" s="17" t="s">
        <v>150</v>
      </c>
      <c r="C42" s="17">
        <v>340</v>
      </c>
      <c r="D42" s="46">
        <v>10</v>
      </c>
      <c r="E42" s="17"/>
      <c r="F42" s="17">
        <f>SUM(D42:E42)</f>
        <v>10</v>
      </c>
      <c r="G42" s="17">
        <v>20</v>
      </c>
      <c r="H42" s="17">
        <v>20</v>
      </c>
    </row>
    <row r="43" spans="1:8" s="69" customFormat="1" ht="21" customHeight="1" thickBot="1">
      <c r="A43" s="35" t="s">
        <v>123</v>
      </c>
      <c r="B43" s="71">
        <v>40304083400702900</v>
      </c>
      <c r="C43" s="35">
        <v>310</v>
      </c>
      <c r="D43" s="64">
        <v>427</v>
      </c>
      <c r="E43" s="72"/>
      <c r="F43" s="17">
        <f>SUM(D43:E43)</f>
        <v>427</v>
      </c>
      <c r="G43" s="73"/>
      <c r="H43" s="73"/>
    </row>
    <row r="44" spans="1:8" s="69" customFormat="1" ht="21" customHeight="1" thickBot="1">
      <c r="A44" s="35" t="s">
        <v>100</v>
      </c>
      <c r="B44" s="71">
        <v>40305030000000000</v>
      </c>
      <c r="C44" s="35">
        <v>0</v>
      </c>
      <c r="D44" s="64">
        <f>SUM(D45:D54)</f>
        <v>407</v>
      </c>
      <c r="E44" s="64">
        <f>SUM(E45:E54)</f>
        <v>113</v>
      </c>
      <c r="F44" s="64">
        <f>SUM(F45:F54)</f>
        <v>520</v>
      </c>
      <c r="G44" s="64">
        <f>SUM(G45+G47+G48+G49+G50+G51+G52+G53++G54)</f>
        <v>387</v>
      </c>
      <c r="H44" s="64">
        <f>SUM(H45+H47+H48+H49+H50+H51+H52+H53++H54)</f>
        <v>440</v>
      </c>
    </row>
    <row r="45" spans="1:8" ht="18" customHeight="1" thickBot="1">
      <c r="A45" s="6" t="s">
        <v>101</v>
      </c>
      <c r="B45" s="43">
        <v>40305036000100900</v>
      </c>
      <c r="C45" s="6">
        <v>223</v>
      </c>
      <c r="D45" s="12">
        <v>65</v>
      </c>
      <c r="E45" s="12">
        <v>-15</v>
      </c>
      <c r="F45" s="14">
        <f>SUM(D45:E45)</f>
        <v>50</v>
      </c>
      <c r="G45" s="91">
        <v>110</v>
      </c>
      <c r="H45" s="24">
        <v>120</v>
      </c>
    </row>
    <row r="46" spans="1:8" ht="15.75" customHeight="1" thickBot="1">
      <c r="A46" s="6" t="s">
        <v>101</v>
      </c>
      <c r="B46" s="43">
        <v>40305036000100900</v>
      </c>
      <c r="C46" s="6">
        <v>226</v>
      </c>
      <c r="D46" s="12">
        <v>10</v>
      </c>
      <c r="E46" s="12">
        <v>-5</v>
      </c>
      <c r="F46" s="14">
        <f>SUM(D46:E46)</f>
        <v>5</v>
      </c>
      <c r="G46" s="91"/>
      <c r="H46" s="24"/>
    </row>
    <row r="47" spans="1:8" ht="19.5" customHeight="1" thickBot="1">
      <c r="A47" s="6" t="s">
        <v>101</v>
      </c>
      <c r="B47" s="6" t="s">
        <v>151</v>
      </c>
      <c r="C47" s="6">
        <v>340</v>
      </c>
      <c r="D47" s="12">
        <v>5</v>
      </c>
      <c r="E47" s="12"/>
      <c r="F47" s="14">
        <f aca="true" t="shared" si="1" ref="F47:F54">SUM(D47:E47)</f>
        <v>5</v>
      </c>
      <c r="G47" s="14">
        <v>110</v>
      </c>
      <c r="H47" s="14">
        <v>120</v>
      </c>
    </row>
    <row r="48" spans="1:8" ht="19.5" customHeight="1" thickBot="1">
      <c r="A48" s="38" t="s">
        <v>124</v>
      </c>
      <c r="B48" s="6" t="s">
        <v>152</v>
      </c>
      <c r="C48" s="6">
        <v>225</v>
      </c>
      <c r="D48" s="12">
        <v>140</v>
      </c>
      <c r="E48" s="12">
        <v>-40</v>
      </c>
      <c r="F48" s="14">
        <f t="shared" si="1"/>
        <v>100</v>
      </c>
      <c r="G48" s="51">
        <v>100</v>
      </c>
      <c r="H48" s="20">
        <v>100</v>
      </c>
    </row>
    <row r="49" spans="1:8" ht="30" customHeight="1" thickBot="1">
      <c r="A49" s="5" t="s">
        <v>92</v>
      </c>
      <c r="B49" s="4" t="s">
        <v>152</v>
      </c>
      <c r="C49" s="25">
        <v>340</v>
      </c>
      <c r="D49" s="25"/>
      <c r="E49" s="56"/>
      <c r="F49" s="14">
        <f t="shared" si="1"/>
        <v>0</v>
      </c>
      <c r="G49" s="23"/>
      <c r="H49" s="25"/>
    </row>
    <row r="50" spans="1:8" ht="18" customHeight="1" thickBot="1">
      <c r="A50" s="18" t="s">
        <v>92</v>
      </c>
      <c r="B50" s="30">
        <v>40305036000500900</v>
      </c>
      <c r="C50" s="14">
        <v>225</v>
      </c>
      <c r="D50" s="14">
        <v>25</v>
      </c>
      <c r="E50" s="14">
        <v>10</v>
      </c>
      <c r="F50" s="24">
        <f t="shared" si="1"/>
        <v>35</v>
      </c>
      <c r="G50" s="14">
        <v>50</v>
      </c>
      <c r="H50" s="14">
        <v>100</v>
      </c>
    </row>
    <row r="51" spans="1:8" ht="17.25" customHeight="1" thickBot="1">
      <c r="A51" s="38" t="s">
        <v>91</v>
      </c>
      <c r="B51" s="43">
        <v>40305036000500900</v>
      </c>
      <c r="C51" s="13">
        <v>226</v>
      </c>
      <c r="D51" s="12"/>
      <c r="E51" s="12">
        <v>65</v>
      </c>
      <c r="F51" s="14">
        <f t="shared" si="1"/>
        <v>65</v>
      </c>
      <c r="G51" s="51"/>
      <c r="H51" s="20"/>
    </row>
    <row r="52" spans="1:8" ht="15.75" customHeight="1" thickBot="1">
      <c r="A52" s="39" t="s">
        <v>89</v>
      </c>
      <c r="B52" s="42">
        <v>40305036000500900</v>
      </c>
      <c r="C52" s="54">
        <v>226</v>
      </c>
      <c r="D52" s="21"/>
      <c r="E52" s="13">
        <v>98</v>
      </c>
      <c r="F52" s="14">
        <f t="shared" si="1"/>
        <v>98</v>
      </c>
      <c r="G52" s="91"/>
      <c r="H52" s="24"/>
    </row>
    <row r="53" spans="1:8" ht="17.25" customHeight="1" thickBot="1">
      <c r="A53" s="18" t="s">
        <v>102</v>
      </c>
      <c r="B53" s="30">
        <v>40305035223010900</v>
      </c>
      <c r="C53" s="59">
        <v>225</v>
      </c>
      <c r="D53" s="14"/>
      <c r="E53" s="14"/>
      <c r="F53" s="24">
        <f t="shared" si="1"/>
        <v>0</v>
      </c>
      <c r="G53" s="14"/>
      <c r="H53" s="14"/>
    </row>
    <row r="54" spans="1:8" ht="18.75" customHeight="1" thickBot="1">
      <c r="A54" s="18" t="s">
        <v>102</v>
      </c>
      <c r="B54" s="17" t="s">
        <v>153</v>
      </c>
      <c r="C54" s="55">
        <v>226</v>
      </c>
      <c r="D54" s="53">
        <v>162</v>
      </c>
      <c r="E54" s="14"/>
      <c r="F54" s="24">
        <f t="shared" si="1"/>
        <v>162</v>
      </c>
      <c r="G54" s="52">
        <v>17</v>
      </c>
      <c r="H54" s="52"/>
    </row>
    <row r="55" spans="1:8" s="69" customFormat="1" ht="19.5" customHeight="1" thickBot="1">
      <c r="A55" s="35" t="s">
        <v>103</v>
      </c>
      <c r="B55" s="35" t="s">
        <v>104</v>
      </c>
      <c r="C55" s="35">
        <v>0</v>
      </c>
      <c r="D55" s="35">
        <f>SUM(D56:D66)</f>
        <v>804</v>
      </c>
      <c r="E55" s="35">
        <f>SUM(E56:E66)</f>
        <v>17</v>
      </c>
      <c r="F55" s="67">
        <f>SUM(F56:F66)</f>
        <v>821</v>
      </c>
      <c r="G55" s="67">
        <f>SUM(G56:G66)</f>
        <v>801</v>
      </c>
      <c r="H55" s="67">
        <f>SUM(H56:H66)</f>
        <v>821</v>
      </c>
    </row>
    <row r="56" spans="1:8" ht="17.25" customHeight="1" thickBot="1">
      <c r="A56" s="6" t="s">
        <v>105</v>
      </c>
      <c r="B56" s="6" t="s">
        <v>104</v>
      </c>
      <c r="C56" s="12">
        <v>211</v>
      </c>
      <c r="D56" s="12">
        <v>446</v>
      </c>
      <c r="E56" s="12"/>
      <c r="F56" s="20">
        <f>SUM(D56:E56)</f>
        <v>446</v>
      </c>
      <c r="G56" s="20">
        <v>446</v>
      </c>
      <c r="H56" s="20">
        <v>446</v>
      </c>
    </row>
    <row r="57" spans="1:8" ht="15" customHeight="1" thickBot="1">
      <c r="A57" s="4" t="s">
        <v>106</v>
      </c>
      <c r="B57" s="4" t="s">
        <v>107</v>
      </c>
      <c r="C57" s="25">
        <v>212</v>
      </c>
      <c r="D57" s="25">
        <v>2</v>
      </c>
      <c r="E57" s="25"/>
      <c r="F57" s="20">
        <f aca="true" t="shared" si="2" ref="F57:F66">SUM(D57:E57)</f>
        <v>2</v>
      </c>
      <c r="G57" s="25">
        <v>1</v>
      </c>
      <c r="H57" s="25">
        <v>1</v>
      </c>
    </row>
    <row r="58" spans="1:8" ht="16.5" customHeight="1" thickBot="1">
      <c r="A58" s="17" t="s">
        <v>81</v>
      </c>
      <c r="B58" s="18" t="s">
        <v>104</v>
      </c>
      <c r="C58" s="14">
        <v>213</v>
      </c>
      <c r="D58" s="14">
        <v>153</v>
      </c>
      <c r="E58" s="14">
        <v>-18</v>
      </c>
      <c r="F58" s="20">
        <f t="shared" si="2"/>
        <v>135</v>
      </c>
      <c r="G58" s="14">
        <v>135</v>
      </c>
      <c r="H58" s="14">
        <v>135</v>
      </c>
    </row>
    <row r="59" spans="1:8" ht="16.5" customHeight="1" thickBot="1">
      <c r="A59" s="6" t="s">
        <v>108</v>
      </c>
      <c r="B59" s="6" t="s">
        <v>104</v>
      </c>
      <c r="C59" s="6">
        <v>221</v>
      </c>
      <c r="D59" s="6">
        <v>5</v>
      </c>
      <c r="E59" s="6"/>
      <c r="F59" s="20">
        <f t="shared" si="2"/>
        <v>5</v>
      </c>
      <c r="G59" s="7">
        <v>5</v>
      </c>
      <c r="H59" s="7">
        <v>5</v>
      </c>
    </row>
    <row r="60" spans="1:8" ht="14.25" customHeight="1" thickBot="1">
      <c r="A60" s="6" t="s">
        <v>109</v>
      </c>
      <c r="B60" s="6" t="s">
        <v>104</v>
      </c>
      <c r="C60" s="6">
        <v>222</v>
      </c>
      <c r="D60" s="12">
        <v>5</v>
      </c>
      <c r="E60" s="6"/>
      <c r="F60" s="20">
        <f t="shared" si="2"/>
        <v>5</v>
      </c>
      <c r="G60" s="7">
        <v>6</v>
      </c>
      <c r="H60" s="7">
        <v>6</v>
      </c>
    </row>
    <row r="61" spans="1:8" ht="17.25" customHeight="1" thickBot="1">
      <c r="A61" s="6" t="s">
        <v>87</v>
      </c>
      <c r="B61" s="6" t="s">
        <v>104</v>
      </c>
      <c r="C61" s="6">
        <v>223</v>
      </c>
      <c r="D61" s="36">
        <v>102</v>
      </c>
      <c r="E61" s="12">
        <v>35</v>
      </c>
      <c r="F61" s="20">
        <f t="shared" si="2"/>
        <v>137</v>
      </c>
      <c r="G61" s="20">
        <v>100</v>
      </c>
      <c r="H61" s="20">
        <v>120</v>
      </c>
    </row>
    <row r="62" spans="1:8" ht="16.5" customHeight="1" thickBot="1">
      <c r="A62" s="6" t="s">
        <v>110</v>
      </c>
      <c r="B62" s="6" t="s">
        <v>104</v>
      </c>
      <c r="C62" s="12">
        <v>225</v>
      </c>
      <c r="D62" s="12">
        <v>18</v>
      </c>
      <c r="E62" s="12"/>
      <c r="F62" s="20">
        <f t="shared" si="2"/>
        <v>18</v>
      </c>
      <c r="G62" s="20">
        <v>30</v>
      </c>
      <c r="H62" s="20">
        <v>30</v>
      </c>
    </row>
    <row r="63" spans="1:8" ht="18" customHeight="1" thickBot="1">
      <c r="A63" s="6" t="s">
        <v>89</v>
      </c>
      <c r="B63" s="38" t="s">
        <v>104</v>
      </c>
      <c r="C63" s="6">
        <v>226</v>
      </c>
      <c r="D63" s="12">
        <v>8</v>
      </c>
      <c r="E63" s="12"/>
      <c r="F63" s="20">
        <f t="shared" si="2"/>
        <v>8</v>
      </c>
      <c r="G63" s="20">
        <v>8</v>
      </c>
      <c r="H63" s="20">
        <v>8</v>
      </c>
    </row>
    <row r="64" spans="1:8" ht="15.75" customHeight="1" thickBot="1">
      <c r="A64" s="9" t="s">
        <v>90</v>
      </c>
      <c r="B64" s="6" t="s">
        <v>104</v>
      </c>
      <c r="C64" s="6">
        <v>290</v>
      </c>
      <c r="D64" s="12">
        <v>20</v>
      </c>
      <c r="E64" s="6"/>
      <c r="F64" s="20">
        <f t="shared" si="2"/>
        <v>20</v>
      </c>
      <c r="G64" s="7">
        <v>30</v>
      </c>
      <c r="H64" s="7">
        <v>30</v>
      </c>
    </row>
    <row r="65" spans="1:8" ht="20.25" customHeight="1" thickBot="1">
      <c r="A65" s="17" t="s">
        <v>91</v>
      </c>
      <c r="B65" s="16" t="s">
        <v>104</v>
      </c>
      <c r="C65" s="9">
        <v>310</v>
      </c>
      <c r="D65" s="41">
        <v>15</v>
      </c>
      <c r="E65" s="9"/>
      <c r="F65" s="20">
        <f t="shared" si="2"/>
        <v>15</v>
      </c>
      <c r="G65" s="32"/>
      <c r="H65" s="32"/>
    </row>
    <row r="66" spans="1:8" ht="21" customHeight="1" thickBot="1">
      <c r="A66" s="17" t="s">
        <v>111</v>
      </c>
      <c r="B66" s="17" t="s">
        <v>104</v>
      </c>
      <c r="C66" s="17">
        <v>340</v>
      </c>
      <c r="D66" s="14">
        <v>30</v>
      </c>
      <c r="E66" s="14"/>
      <c r="F66" s="20">
        <f t="shared" si="2"/>
        <v>30</v>
      </c>
      <c r="G66" s="14">
        <v>40</v>
      </c>
      <c r="H66" s="14">
        <v>40</v>
      </c>
    </row>
    <row r="67" spans="1:8" s="69" customFormat="1" ht="19.5" customHeight="1" thickBot="1">
      <c r="A67" s="35" t="s">
        <v>112</v>
      </c>
      <c r="B67" s="35"/>
      <c r="C67" s="35">
        <v>0</v>
      </c>
      <c r="D67" s="63">
        <f>SUM(D68)</f>
        <v>21.19</v>
      </c>
      <c r="E67" s="63">
        <f>SUM(E68)</f>
        <v>0</v>
      </c>
      <c r="F67" s="63">
        <f>SUM(F68)</f>
        <v>31.240000000000002</v>
      </c>
      <c r="G67" s="63">
        <f>SUM(G68)</f>
        <v>32.11</v>
      </c>
      <c r="H67" s="64">
        <f>SUM(H68)</f>
        <v>39.01</v>
      </c>
    </row>
    <row r="68" spans="1:8" ht="18" customHeight="1" thickBot="1">
      <c r="A68" s="35" t="s">
        <v>113</v>
      </c>
      <c r="B68" s="9" t="s">
        <v>114</v>
      </c>
      <c r="C68" s="6">
        <v>263</v>
      </c>
      <c r="D68" s="20">
        <f>SUM(D69)</f>
        <v>21.19</v>
      </c>
      <c r="E68" s="20"/>
      <c r="F68" s="20">
        <f>SUM(F69)</f>
        <v>31.240000000000002</v>
      </c>
      <c r="G68" s="20">
        <f>SUM(G69)</f>
        <v>32.11</v>
      </c>
      <c r="H68" s="20">
        <f>SUM(H69)</f>
        <v>39.01</v>
      </c>
    </row>
    <row r="69" spans="1:8" s="70" customFormat="1" ht="31.5" customHeight="1" thickBot="1">
      <c r="A69" s="6" t="s">
        <v>115</v>
      </c>
      <c r="B69" s="17" t="s">
        <v>116</v>
      </c>
      <c r="C69" s="10">
        <v>263</v>
      </c>
      <c r="D69" s="12">
        <v>21.19</v>
      </c>
      <c r="E69" s="12">
        <v>10.05</v>
      </c>
      <c r="F69" s="24">
        <f>SUM(D69:E69)</f>
        <v>31.240000000000002</v>
      </c>
      <c r="G69" s="24">
        <v>32.11</v>
      </c>
      <c r="H69" s="24">
        <v>39.01</v>
      </c>
    </row>
    <row r="70" spans="1:8" s="69" customFormat="1" ht="21.75" customHeight="1" thickBot="1">
      <c r="A70" s="57" t="s">
        <v>117</v>
      </c>
      <c r="B70" s="67"/>
      <c r="C70" s="79"/>
      <c r="D70" s="80">
        <f>SUM(D10+D14+D26+D33+D43+D44+D55+D69)</f>
        <v>3782.938</v>
      </c>
      <c r="E70" s="80">
        <f>SUM(E10+E14+E26+E33+E43+E44+E55+E69)</f>
        <v>408.75</v>
      </c>
      <c r="F70" s="80">
        <f>SUM(F10+F14+F26+F33+F43+F44+F55+F69)</f>
        <v>4216.987999999999</v>
      </c>
      <c r="G70" s="80">
        <f>SUM(G10+G14+G26+G33+G43+G44+G55+G69)</f>
        <v>3583.11</v>
      </c>
      <c r="H70" s="80">
        <f>SUM(H10+H14+H26+H33+H43+H44+H55+H69)</f>
        <v>3665.01</v>
      </c>
    </row>
    <row r="71" spans="1:8" ht="15" customHeight="1">
      <c r="A71" s="133" t="s">
        <v>118</v>
      </c>
      <c r="B71" s="135"/>
      <c r="C71" s="118"/>
      <c r="D71" s="124">
        <f>SUM(Доходы!D40-Расходы!D70)</f>
        <v>30.799999999999727</v>
      </c>
      <c r="E71" s="124"/>
      <c r="F71" s="124">
        <f>SUM(Доходы!F40-Расходы!F70)</f>
        <v>-61.25</v>
      </c>
      <c r="G71" s="124">
        <f>SUM(Доходы!G40-Расходы!G70)</f>
        <v>-61.45000000000027</v>
      </c>
      <c r="H71" s="137">
        <f>SUM(Доходы!H40-Расходы!H70)</f>
        <v>-65.35000000000036</v>
      </c>
    </row>
    <row r="72" spans="1:8" ht="5.25" customHeight="1" thickBot="1">
      <c r="A72" s="134"/>
      <c r="B72" s="119"/>
      <c r="C72" s="119"/>
      <c r="D72" s="132"/>
      <c r="E72" s="125"/>
      <c r="F72" s="132"/>
      <c r="G72" s="132"/>
      <c r="H72" s="138"/>
    </row>
    <row r="73" ht="18.75">
      <c r="A73" s="44" t="s">
        <v>119</v>
      </c>
    </row>
  </sheetData>
  <sheetProtection/>
  <mergeCells count="17">
    <mergeCell ref="F1:H1"/>
    <mergeCell ref="F3:H3"/>
    <mergeCell ref="F2:H2"/>
    <mergeCell ref="H71:H72"/>
    <mergeCell ref="D1:E1"/>
    <mergeCell ref="D2:E2"/>
    <mergeCell ref="D3:E3"/>
    <mergeCell ref="A4:D4"/>
    <mergeCell ref="E71:E72"/>
    <mergeCell ref="D7:H8"/>
    <mergeCell ref="F71:F72"/>
    <mergeCell ref="A5:D5"/>
    <mergeCell ref="A71:A72"/>
    <mergeCell ref="B71:B72"/>
    <mergeCell ref="C71:C72"/>
    <mergeCell ref="D71:D72"/>
    <mergeCell ref="G71:G72"/>
  </mergeCells>
  <printOptions/>
  <pageMargins left="0.7086614173228347" right="0.7086614173228347" top="0.17" bottom="0.32" header="0.2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1" sqref="E11"/>
    </sheetView>
  </sheetViews>
  <sheetFormatPr defaultColWidth="9.33203125" defaultRowHeight="11.25"/>
  <cols>
    <col min="1" max="1" width="65.16015625" style="0" customWidth="1"/>
    <col min="2" max="2" width="41" style="0" customWidth="1"/>
    <col min="3" max="3" width="18.16015625" style="0" customWidth="1"/>
    <col min="4" max="4" width="15.16015625" style="0" customWidth="1"/>
    <col min="5" max="5" width="15" style="0" customWidth="1"/>
  </cols>
  <sheetData>
    <row r="1" spans="1:3" ht="15">
      <c r="A1" s="61"/>
      <c r="B1" s="1"/>
      <c r="C1" s="1"/>
    </row>
    <row r="2" spans="1:5" ht="15">
      <c r="A2" s="2"/>
      <c r="B2" s="1"/>
      <c r="C2" s="1"/>
      <c r="D2" s="136" t="s">
        <v>141</v>
      </c>
      <c r="E2" s="136"/>
    </row>
    <row r="3" spans="1:5" ht="15">
      <c r="A3" s="2"/>
      <c r="B3" s="1"/>
      <c r="C3" s="1"/>
      <c r="D3" s="136" t="s">
        <v>65</v>
      </c>
      <c r="E3" s="136"/>
    </row>
    <row r="4" spans="1:5" ht="15">
      <c r="A4" s="2"/>
      <c r="B4" s="1"/>
      <c r="C4" s="1"/>
      <c r="D4" s="136" t="s">
        <v>64</v>
      </c>
      <c r="E4" s="136"/>
    </row>
    <row r="5" spans="1:5" ht="18.75">
      <c r="A5" s="93"/>
      <c r="D5" s="136" t="s">
        <v>158</v>
      </c>
      <c r="E5" s="136"/>
    </row>
    <row r="6" ht="18.75">
      <c r="A6" s="93"/>
    </row>
    <row r="7" spans="1:2" ht="18.75">
      <c r="A7" s="121" t="s">
        <v>128</v>
      </c>
      <c r="B7" s="121"/>
    </row>
    <row r="8" spans="1:2" ht="18.75">
      <c r="A8" s="121" t="s">
        <v>129</v>
      </c>
      <c r="B8" s="121"/>
    </row>
    <row r="9" spans="1:2" ht="18.75">
      <c r="A9" s="62"/>
      <c r="B9" s="62"/>
    </row>
    <row r="10" spans="1:5" ht="19.5" thickBot="1">
      <c r="A10" s="62"/>
      <c r="E10" s="2" t="s">
        <v>139</v>
      </c>
    </row>
    <row r="11" spans="1:5" ht="38.25" thickBot="1">
      <c r="A11" s="102" t="s">
        <v>3</v>
      </c>
      <c r="B11" s="102" t="s">
        <v>130</v>
      </c>
      <c r="C11" s="102" t="s">
        <v>164</v>
      </c>
      <c r="D11" s="102" t="s">
        <v>138</v>
      </c>
      <c r="E11" s="105" t="s">
        <v>165</v>
      </c>
    </row>
    <row r="12" spans="1:5" ht="38.25" thickBot="1">
      <c r="A12" s="103" t="s">
        <v>131</v>
      </c>
      <c r="B12" s="103" t="s">
        <v>137</v>
      </c>
      <c r="C12" s="103">
        <f>SUM(C13+C14)</f>
        <v>-61.25</v>
      </c>
      <c r="D12" s="103">
        <f>SUM(D13+D14)</f>
        <v>-61.45000000000027</v>
      </c>
      <c r="E12" s="107">
        <f>SUM(E13+E14)</f>
        <v>-65.35000000000036</v>
      </c>
    </row>
    <row r="13" spans="1:5" ht="45" customHeight="1" thickBot="1">
      <c r="A13" s="105" t="s">
        <v>132</v>
      </c>
      <c r="B13" s="105" t="s">
        <v>133</v>
      </c>
      <c r="C13" s="14">
        <f>SUM(-Расходы!F70)</f>
        <v>-4216.987999999999</v>
      </c>
      <c r="D13" s="14">
        <f>SUM(-Расходы!G70)</f>
        <v>-3583.11</v>
      </c>
      <c r="E13" s="14">
        <f>SUM(-Расходы!H70)</f>
        <v>-3665.01</v>
      </c>
    </row>
    <row r="14" spans="1:5" ht="38.25" thickBot="1">
      <c r="A14" s="104" t="s">
        <v>134</v>
      </c>
      <c r="B14" s="103" t="s">
        <v>135</v>
      </c>
      <c r="C14" s="103">
        <f>SUM(Доходы!F40)</f>
        <v>4155.737999999999</v>
      </c>
      <c r="D14" s="103">
        <f>SUM(Доходы!G40)</f>
        <v>3521.66</v>
      </c>
      <c r="E14" s="107">
        <f>SUM(Доходы!H40)</f>
        <v>3599.66</v>
      </c>
    </row>
    <row r="15" ht="15.75">
      <c r="A15" s="94"/>
    </row>
    <row r="16" ht="18.75">
      <c r="A16" s="93" t="s">
        <v>136</v>
      </c>
    </row>
    <row r="17" ht="18.75">
      <c r="A17" s="93"/>
    </row>
  </sheetData>
  <sheetProtection/>
  <mergeCells count="6">
    <mergeCell ref="A8:B8"/>
    <mergeCell ref="D2:E2"/>
    <mergeCell ref="D3:E3"/>
    <mergeCell ref="D4:E4"/>
    <mergeCell ref="D5:E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9" sqref="A2:J19"/>
    </sheetView>
  </sheetViews>
  <sheetFormatPr defaultColWidth="9.33203125" defaultRowHeight="11.25"/>
  <cols>
    <col min="1" max="1" width="44" style="0" customWidth="1"/>
    <col min="10" max="10" width="157.83203125" style="0" customWidth="1"/>
  </cols>
  <sheetData>
    <row r="1" ht="15">
      <c r="A1" s="92" t="s">
        <v>127</v>
      </c>
    </row>
    <row r="2" spans="1:12" ht="18.75">
      <c r="A2" s="139"/>
      <c r="B2" s="139"/>
      <c r="C2" s="139"/>
      <c r="D2" s="139"/>
      <c r="E2" s="139"/>
      <c r="F2" s="139"/>
      <c r="G2" s="139"/>
      <c r="H2" s="139"/>
      <c r="I2" s="139"/>
      <c r="J2" s="100"/>
      <c r="K2" s="100"/>
      <c r="L2" s="99"/>
    </row>
    <row r="3" spans="1:10" ht="18.7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3" ht="18.75">
      <c r="A4" s="121"/>
      <c r="B4" s="121"/>
      <c r="C4" s="121"/>
      <c r="D4" s="121"/>
      <c r="E4" s="121"/>
      <c r="F4" s="121"/>
      <c r="G4" s="121"/>
      <c r="H4" s="121"/>
      <c r="I4" s="121"/>
      <c r="J4" s="101"/>
      <c r="K4" s="101"/>
      <c r="L4" s="101"/>
      <c r="M4" s="101"/>
    </row>
    <row r="5" spans="1:9" ht="18.75">
      <c r="A5" s="121"/>
      <c r="B5" s="121"/>
      <c r="C5" s="121"/>
      <c r="D5" s="121"/>
      <c r="E5" s="121"/>
      <c r="F5" s="121"/>
      <c r="G5" s="121"/>
      <c r="H5" s="121"/>
      <c r="I5" s="121"/>
    </row>
    <row r="6" ht="18.75">
      <c r="A6" s="44"/>
    </row>
    <row r="7" ht="18.75">
      <c r="A7" s="62"/>
    </row>
    <row r="8" ht="18.75">
      <c r="A8" s="62"/>
    </row>
    <row r="9" spans="1:6" ht="18.75">
      <c r="A9" s="121"/>
      <c r="B9" s="121"/>
      <c r="C9" s="121"/>
      <c r="D9" s="121"/>
      <c r="E9" s="121"/>
      <c r="F9" s="121"/>
    </row>
    <row r="10" ht="18.75">
      <c r="A10" s="95"/>
    </row>
    <row r="11" ht="18.75">
      <c r="A11" s="44"/>
    </row>
    <row r="12" ht="18.75">
      <c r="A12" s="96"/>
    </row>
    <row r="13" ht="18.75">
      <c r="A13" s="44"/>
    </row>
    <row r="14" ht="18.75" customHeight="1">
      <c r="A14" s="97"/>
    </row>
    <row r="15" ht="18.75" customHeight="1">
      <c r="A15" s="97"/>
    </row>
    <row r="16" ht="18.75" customHeight="1">
      <c r="A16" s="97"/>
    </row>
    <row r="17" ht="18.75" customHeight="1">
      <c r="A17" s="97"/>
    </row>
    <row r="18" ht="18.75" customHeight="1">
      <c r="A18" s="97"/>
    </row>
    <row r="19" ht="18.75" customHeight="1">
      <c r="A19" s="97"/>
    </row>
    <row r="20" ht="18.75" customHeight="1">
      <c r="A20" s="97"/>
    </row>
    <row r="21" ht="18.75">
      <c r="A21" s="98"/>
    </row>
    <row r="22" spans="1:9" ht="18.75" customHeight="1">
      <c r="A22" s="139"/>
      <c r="B22" s="139"/>
      <c r="C22" s="139"/>
      <c r="D22" s="139"/>
      <c r="E22" s="139"/>
      <c r="F22" s="139"/>
      <c r="G22" s="139"/>
      <c r="H22" s="139"/>
      <c r="I22" s="139"/>
    </row>
    <row r="23" spans="1:9" ht="18.75" customHeight="1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ht="33.75" customHeight="1">
      <c r="A24" s="139"/>
      <c r="B24" s="121"/>
      <c r="C24" s="121"/>
      <c r="D24" s="121"/>
      <c r="E24" s="121"/>
      <c r="F24" s="121"/>
      <c r="G24" s="121"/>
      <c r="H24" s="121"/>
      <c r="I24" s="121"/>
    </row>
    <row r="25" spans="1:9" ht="22.5" customHeight="1">
      <c r="A25" s="139"/>
      <c r="B25" s="139"/>
      <c r="C25" s="139"/>
      <c r="D25" s="139"/>
      <c r="E25" s="139"/>
      <c r="F25" s="139"/>
      <c r="G25" s="139"/>
      <c r="H25" s="139"/>
      <c r="I25" s="139"/>
    </row>
    <row r="26" spans="1:9" ht="22.5" customHeight="1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10" ht="27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01"/>
    </row>
    <row r="28" spans="1:10" ht="18.7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01"/>
    </row>
    <row r="29" spans="1:10" ht="18.7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01"/>
    </row>
    <row r="30" spans="1:10" ht="18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00"/>
    </row>
    <row r="31" spans="1:9" ht="18.75" customHeight="1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18.75" customHeight="1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t="18.75" customHeight="1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4" ht="18.75" customHeight="1">
      <c r="A34" s="93"/>
      <c r="D34" s="93"/>
    </row>
  </sheetData>
  <sheetProtection/>
  <mergeCells count="17">
    <mergeCell ref="A2:I2"/>
    <mergeCell ref="A3:J3"/>
    <mergeCell ref="A25:I25"/>
    <mergeCell ref="A27:I27"/>
    <mergeCell ref="A28:I28"/>
    <mergeCell ref="A4:I4"/>
    <mergeCell ref="A26:I26"/>
    <mergeCell ref="A23:I23"/>
    <mergeCell ref="A24:I24"/>
    <mergeCell ref="A5:I5"/>
    <mergeCell ref="A9:F9"/>
    <mergeCell ref="A22:I22"/>
    <mergeCell ref="A29:I29"/>
    <mergeCell ref="A30:I30"/>
    <mergeCell ref="A31:I31"/>
    <mergeCell ref="A33:I33"/>
    <mergeCell ref="A32:I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2012-06-25T05:16:55Z</cp:lastPrinted>
  <dcterms:created xsi:type="dcterms:W3CDTF">2011-11-14T13:51:37Z</dcterms:created>
  <dcterms:modified xsi:type="dcterms:W3CDTF">2012-06-25T05:17:10Z</dcterms:modified>
  <cp:category/>
  <cp:version/>
  <cp:contentType/>
  <cp:contentStatus/>
</cp:coreProperties>
</file>